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Calum Hercus\Documents\Strathclyde University\Dissertation\2. Tool\"/>
    </mc:Choice>
  </mc:AlternateContent>
  <bookViews>
    <workbookView xWindow="0" yWindow="0" windowWidth="20490" windowHeight="7755"/>
  </bookViews>
  <sheets>
    <sheet name="Intro" sheetId="6" r:id="rId1"/>
    <sheet name="Tool" sheetId="1" r:id="rId2"/>
    <sheet name="Help" sheetId="4" r:id="rId3"/>
    <sheet name="WindData" sheetId="5" r:id="rId4"/>
    <sheet name="SolarData" sheetId="7" r:id="rId5"/>
    <sheet name="LoadData" sheetId="9" r:id="rId6"/>
    <sheet name="ExtraData" sheetId="8" r:id="rId7"/>
  </sheets>
  <definedNames>
    <definedName name="BMW.i3">ExtraData!$Z$3:$Z$8</definedName>
    <definedName name="BMW.i8">ExtraData!$AH$3:$AH$6</definedName>
    <definedName name="BMW9i3">Tool!$K$34:$K$39</definedName>
    <definedName name="BMW9i8">Tool!$S$34:$S$37</definedName>
    <definedName name="Car.Model">ExtraData!$S$2:$S$18</definedName>
    <definedName name="Car9Model">Tool!$G$33:$G$53</definedName>
    <definedName name="Chevrolet.Volt">ExtraData!$AM$3:$AM$4</definedName>
    <definedName name="Chevrolet9Volt">Tool!$X$34:$X$35</definedName>
    <definedName name="Citroen.C.Zero">ExtraData!$AK$3:$AK$5</definedName>
    <definedName name="Citroen9C9Zero">Tool!$V$34:$V$36</definedName>
    <definedName name="Mitsubishi.i.MiEV">ExtraData!$AI$3:$AI$5</definedName>
    <definedName name="Mitsubishi.Outlander">ExtraData!$Y$3:$Y$5</definedName>
    <definedName name="Mitsubishi9i9MiEV">Tool!$T$34:$T$36</definedName>
    <definedName name="Mitsubishi9Outlander">Tool!$J$34:$J$36</definedName>
    <definedName name="Nissan.ENV.200">ExtraData!$AF$3:$AF$5</definedName>
    <definedName name="Nissan.Leaf">ExtraData!$X$3:$X$6</definedName>
    <definedName name="Nissan9ENV9200">Tool!$Q$34:$Q$36</definedName>
    <definedName name="Nissan9Leaf">Tool!$I$34:$I$37</definedName>
    <definedName name="Peugeot.iOn">ExtraData!$AG$3:$AG$5</definedName>
    <definedName name="Peugeot9iOn">Tool!$R$34:$R$36</definedName>
    <definedName name="Porsche9Panamera9E9Hybrid">Tool!$AA$34:$AA$36</definedName>
    <definedName name="Renault.Kangoo">ExtraData!$AE$3:$AE$4</definedName>
    <definedName name="Renault.Zoe">ExtraData!$AA$3:$AA$6</definedName>
    <definedName name="Renault9Fluence">Tool!$AC$34:$AC$35</definedName>
    <definedName name="Renault9Kangoo">Tool!$P$34:$P$35</definedName>
    <definedName name="Renault9Twizy">Tool!$Z$34</definedName>
    <definedName name="Renault9Zoe">Tool!$L$34:$L$37</definedName>
    <definedName name="smart.fortwo.ED">ExtraData!$AJ$3:$AJ$4</definedName>
    <definedName name="smart9fortwo9ED">Tool!$U$34:$U$35</definedName>
    <definedName name="Tesla.Model.S">ExtraData!$AD$3:$AD$6</definedName>
    <definedName name="Tesla9Model9S">Tool!$O$34:$O$38</definedName>
    <definedName name="Tesla9Roadster">Tool!$AB$34:$AB$36</definedName>
    <definedName name="Toyota.Prius">ExtraData!$AB$3:$AB$4</definedName>
    <definedName name="Toyota9Prius">Tool!$M$34:$M$35</definedName>
    <definedName name="Vauxhall.Ampera">ExtraData!$AC$3:$AC$4</definedName>
    <definedName name="Vauxhall9Ampera">Tool!$N$34:$N$37</definedName>
    <definedName name="Volkswagen.E.up">ExtraData!$AN$3:$AN$5</definedName>
    <definedName name="Volkswagen9E9Up">Tool!$Y$34:$Y$36</definedName>
    <definedName name="Volvo.V60">ExtraData!$AL$3:$AL$4</definedName>
    <definedName name="Volvo9V60">Tool!$W$34:$W$35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2" i="1" l="1"/>
  <c r="D32" i="1"/>
  <c r="E31" i="1"/>
  <c r="D31" i="1"/>
  <c r="E30" i="1"/>
  <c r="D30" i="1"/>
  <c r="E29" i="1"/>
  <c r="D29" i="1"/>
  <c r="D18" i="1"/>
  <c r="D6" i="1"/>
  <c r="F6" i="1" l="1"/>
  <c r="F18" i="1"/>
  <c r="E19" i="1"/>
  <c r="E7" i="1" l="1"/>
  <c r="E33" i="1"/>
  <c r="D33" i="1"/>
  <c r="B5" i="9"/>
  <c r="AG33" i="1" s="1"/>
  <c r="B6" i="9"/>
  <c r="AG34" i="1" s="1"/>
  <c r="B7" i="9"/>
  <c r="AG35" i="1" s="1"/>
  <c r="B8" i="9"/>
  <c r="AG36" i="1" s="1"/>
  <c r="B9" i="9"/>
  <c r="AG37" i="1" s="1"/>
  <c r="B10" i="9"/>
  <c r="AG38" i="1" s="1"/>
  <c r="B11" i="9"/>
  <c r="AG39" i="1" s="1"/>
  <c r="B12" i="9"/>
  <c r="AG40" i="1" s="1"/>
  <c r="B13" i="9"/>
  <c r="AG41" i="1" s="1"/>
  <c r="B14" i="9"/>
  <c r="AG42" i="1" s="1"/>
  <c r="B15" i="9"/>
  <c r="AG43" i="1" s="1"/>
  <c r="B16" i="9"/>
  <c r="AG44" i="1" s="1"/>
  <c r="B17" i="9"/>
  <c r="AG45" i="1" s="1"/>
  <c r="B18" i="9"/>
  <c r="AG46" i="1" s="1"/>
  <c r="B19" i="9"/>
  <c r="AG47" i="1" s="1"/>
  <c r="B20" i="9"/>
  <c r="AG48" i="1" s="1"/>
  <c r="B21" i="9"/>
  <c r="AG49" i="1" s="1"/>
  <c r="B22" i="9"/>
  <c r="AG50" i="1" s="1"/>
  <c r="B23" i="9"/>
  <c r="AG51" i="1" s="1"/>
  <c r="B24" i="9"/>
  <c r="AG52" i="1" s="1"/>
  <c r="B25" i="9"/>
  <c r="AG53" i="1" s="1"/>
  <c r="B26" i="9"/>
  <c r="AG54" i="1" s="1"/>
  <c r="B27" i="9"/>
  <c r="B4" i="9"/>
  <c r="AG32" i="1" s="1"/>
  <c r="F21" i="1" l="1"/>
  <c r="F9" i="1"/>
  <c r="AE10" i="1" l="1"/>
  <c r="AE11" i="1"/>
  <c r="AE12" i="1"/>
  <c r="AE13" i="1"/>
  <c r="AE14" i="1"/>
  <c r="AE15" i="1"/>
  <c r="AE16" i="1"/>
  <c r="AE17" i="1"/>
  <c r="AE18" i="1"/>
  <c r="AE19" i="1"/>
  <c r="AE20" i="1"/>
  <c r="AE21" i="1"/>
  <c r="AE22" i="1"/>
  <c r="AE23" i="1"/>
  <c r="AE24" i="1"/>
  <c r="AE25" i="1"/>
  <c r="AE26" i="1"/>
  <c r="AE27" i="1"/>
  <c r="AE28" i="1"/>
  <c r="AE29" i="1"/>
  <c r="AE30" i="1"/>
  <c r="AE31" i="1"/>
  <c r="AE33" i="1"/>
  <c r="AE34" i="1"/>
  <c r="AE35" i="1"/>
  <c r="AE36" i="1"/>
  <c r="AE37" i="1"/>
  <c r="AE38" i="1"/>
  <c r="AE39" i="1"/>
  <c r="AE40" i="1"/>
  <c r="AE41" i="1"/>
  <c r="AE42" i="1"/>
  <c r="AE43" i="1"/>
  <c r="AE44" i="1"/>
  <c r="AE45" i="1"/>
  <c r="AE46" i="1"/>
  <c r="AE47" i="1"/>
  <c r="AE48" i="1"/>
  <c r="AE49" i="1"/>
  <c r="AE50" i="1"/>
  <c r="AE51" i="1"/>
  <c r="AE52" i="1"/>
  <c r="AE53" i="1"/>
  <c r="AE54" i="1"/>
  <c r="AE9" i="1"/>
  <c r="B4" i="8" l="1"/>
  <c r="B5" i="8"/>
  <c r="B6" i="8"/>
  <c r="B7" i="8"/>
  <c r="B8" i="8"/>
  <c r="B9" i="8"/>
  <c r="B10" i="8"/>
  <c r="B11" i="8"/>
  <c r="B12" i="8"/>
  <c r="B13" i="8"/>
  <c r="B14" i="8"/>
  <c r="B15" i="8"/>
  <c r="B16" i="8"/>
  <c r="B17" i="8"/>
  <c r="B18" i="8"/>
  <c r="B19" i="8"/>
  <c r="B20" i="8"/>
  <c r="B21" i="8"/>
  <c r="B22" i="8"/>
  <c r="B23" i="8"/>
  <c r="B24" i="8"/>
  <c r="B25" i="8"/>
  <c r="B26" i="8"/>
  <c r="B3" i="8"/>
  <c r="I26" i="8"/>
  <c r="O26" i="8" s="1"/>
  <c r="I25" i="8"/>
  <c r="O25" i="8" s="1"/>
  <c r="I24" i="8"/>
  <c r="O24" i="8" s="1"/>
  <c r="O23" i="8"/>
  <c r="I23" i="8"/>
  <c r="I22" i="8"/>
  <c r="O22" i="8" s="1"/>
  <c r="I21" i="8"/>
  <c r="O21" i="8" s="1"/>
  <c r="I20" i="8"/>
  <c r="O20" i="8" s="1"/>
  <c r="I19" i="8"/>
  <c r="O19" i="8" s="1"/>
  <c r="I18" i="8"/>
  <c r="O18" i="8" s="1"/>
  <c r="I17" i="8"/>
  <c r="O17" i="8" s="1"/>
  <c r="I16" i="8"/>
  <c r="O16" i="8" s="1"/>
  <c r="I15" i="8"/>
  <c r="O15" i="8" s="1"/>
  <c r="I14" i="8"/>
  <c r="O14" i="8" s="1"/>
  <c r="I13" i="8"/>
  <c r="O13" i="8" s="1"/>
  <c r="I12" i="8"/>
  <c r="O12" i="8" s="1"/>
  <c r="I11" i="8"/>
  <c r="O11" i="8" s="1"/>
  <c r="I10" i="8"/>
  <c r="O10" i="8" s="1"/>
  <c r="I9" i="8"/>
  <c r="O9" i="8" s="1"/>
  <c r="I8" i="8"/>
  <c r="O8" i="8" s="1"/>
  <c r="O7" i="8"/>
  <c r="I7" i="8"/>
  <c r="I6" i="8"/>
  <c r="O6" i="8" s="1"/>
  <c r="I5" i="8"/>
  <c r="O5" i="8" s="1"/>
  <c r="I4" i="8"/>
  <c r="O4" i="8" s="1"/>
  <c r="I3" i="8"/>
  <c r="O3" i="8" s="1"/>
  <c r="B2" i="7" l="1"/>
  <c r="B3" i="7"/>
  <c r="B1" i="7"/>
  <c r="B8" i="7"/>
  <c r="B9" i="7"/>
  <c r="B27" i="7"/>
  <c r="B28" i="7"/>
  <c r="B29" i="7"/>
  <c r="B30" i="7"/>
  <c r="AI31" i="1" s="1"/>
  <c r="B7" i="7"/>
  <c r="U23" i="7" l="1"/>
  <c r="AI30" i="1"/>
  <c r="AI54" i="1"/>
  <c r="AI9" i="1"/>
  <c r="AI33" i="1"/>
  <c r="AI29" i="1"/>
  <c r="AI53" i="1"/>
  <c r="AI8" i="1"/>
  <c r="AI32" i="1"/>
  <c r="AI28" i="1"/>
  <c r="AI52" i="1"/>
  <c r="AI10" i="1"/>
  <c r="AI34" i="1"/>
  <c r="EE10" i="7"/>
  <c r="EF11" i="7"/>
  <c r="EF12" i="7"/>
  <c r="ED13" i="7"/>
  <c r="EH13" i="7"/>
  <c r="ED14" i="7"/>
  <c r="EH14" i="7"/>
  <c r="EC15" i="7"/>
  <c r="EG15" i="7"/>
  <c r="EK15" i="7"/>
  <c r="ED16" i="7"/>
  <c r="EH16" i="7"/>
  <c r="EL16" i="7"/>
  <c r="EE17" i="7"/>
  <c r="EI17" i="7"/>
  <c r="EB18" i="7"/>
  <c r="EF18" i="7"/>
  <c r="EJ18" i="7"/>
  <c r="EC19" i="7"/>
  <c r="EG19" i="7"/>
  <c r="EK19" i="7"/>
  <c r="ED20" i="7"/>
  <c r="EH20" i="7"/>
  <c r="EL20" i="7"/>
  <c r="EE21" i="7"/>
  <c r="EI21" i="7"/>
  <c r="EB22" i="7"/>
  <c r="EF22" i="7"/>
  <c r="EJ22" i="7"/>
  <c r="EE23" i="7"/>
  <c r="EI23" i="7"/>
  <c r="EI24" i="7" s="1"/>
  <c r="EF24" i="7"/>
  <c r="EA19" i="7"/>
  <c r="EA15" i="7"/>
  <c r="ED12" i="7"/>
  <c r="EF13" i="7"/>
  <c r="EB14" i="7"/>
  <c r="EJ14" i="7"/>
  <c r="EI15" i="7"/>
  <c r="EB16" i="7"/>
  <c r="EJ16" i="7"/>
  <c r="EC17" i="7"/>
  <c r="EK17" i="7"/>
  <c r="EH18" i="7"/>
  <c r="EE19" i="7"/>
  <c r="EI19" i="7"/>
  <c r="EF20" i="7"/>
  <c r="EJ20" i="7"/>
  <c r="EG21" i="7"/>
  <c r="EK21" i="7"/>
  <c r="EH22" i="7"/>
  <c r="EG23" i="7"/>
  <c r="ED24" i="7"/>
  <c r="ED25" i="7" s="1"/>
  <c r="EF25" i="7"/>
  <c r="EF26" i="7"/>
  <c r="EF27" i="7" s="1"/>
  <c r="EA21" i="7"/>
  <c r="EA22" i="7" s="1"/>
  <c r="EE11" i="7"/>
  <c r="EC13" i="7"/>
  <c r="EG13" i="7"/>
  <c r="EG14" i="7"/>
  <c r="EF15" i="7"/>
  <c r="EJ15" i="7"/>
  <c r="EG16" i="7"/>
  <c r="ED17" i="7"/>
  <c r="EL17" i="7"/>
  <c r="EI18" i="7"/>
  <c r="EB19" i="7"/>
  <c r="EJ19" i="7"/>
  <c r="EC20" i="7"/>
  <c r="EK20" i="7"/>
  <c r="EH21" i="7"/>
  <c r="EL21" i="7"/>
  <c r="EI22" i="7"/>
  <c r="ED23" i="7"/>
  <c r="EE24" i="7"/>
  <c r="EG25" i="7"/>
  <c r="EG26" i="7"/>
  <c r="EF10" i="7"/>
  <c r="EG11" i="7"/>
  <c r="EG12" i="7"/>
  <c r="EE13" i="7"/>
  <c r="EI13" i="7"/>
  <c r="EE14" i="7"/>
  <c r="EI14" i="7"/>
  <c r="ED15" i="7"/>
  <c r="EH15" i="7"/>
  <c r="EL15" i="7"/>
  <c r="EE16" i="7"/>
  <c r="EI16" i="7"/>
  <c r="EB17" i="7"/>
  <c r="EF17" i="7"/>
  <c r="EJ17" i="7"/>
  <c r="EC18" i="7"/>
  <c r="EG18" i="7"/>
  <c r="EK18" i="7"/>
  <c r="ED19" i="7"/>
  <c r="EH19" i="7"/>
  <c r="EL19" i="7"/>
  <c r="EE20" i="7"/>
  <c r="EI20" i="7"/>
  <c r="EB21" i="7"/>
  <c r="EF21" i="7"/>
  <c r="EJ21" i="7"/>
  <c r="EC22" i="7"/>
  <c r="EG22" i="7"/>
  <c r="EB23" i="7"/>
  <c r="EF23" i="7"/>
  <c r="EG24" i="7"/>
  <c r="EE25" i="7"/>
  <c r="EE26" i="7" s="1"/>
  <c r="EA16" i="7"/>
  <c r="EA20" i="7"/>
  <c r="ED11" i="7"/>
  <c r="EH12" i="7"/>
  <c r="EF14" i="7"/>
  <c r="EE15" i="7"/>
  <c r="EF16" i="7"/>
  <c r="EG17" i="7"/>
  <c r="ED18" i="7"/>
  <c r="EL18" i="7"/>
  <c r="EB20" i="7"/>
  <c r="EC21" i="7"/>
  <c r="ED22" i="7"/>
  <c r="EC23" i="7"/>
  <c r="EC24" i="7" s="1"/>
  <c r="EH24" i="7"/>
  <c r="EH25" i="7" s="1"/>
  <c r="EA17" i="7"/>
  <c r="EE12" i="7"/>
  <c r="EC14" i="7"/>
  <c r="EB15" i="7"/>
  <c r="EC16" i="7"/>
  <c r="EK16" i="7"/>
  <c r="EH17" i="7"/>
  <c r="EE18" i="7"/>
  <c r="EF19" i="7"/>
  <c r="EG20" i="7"/>
  <c r="ED21" i="7"/>
  <c r="EE22" i="7"/>
  <c r="EH23" i="7"/>
  <c r="EA18" i="7"/>
  <c r="I11" i="7"/>
  <c r="H12" i="7"/>
  <c r="L12" i="7"/>
  <c r="I13" i="7"/>
  <c r="M13" i="7"/>
  <c r="H14" i="7"/>
  <c r="L14" i="7"/>
  <c r="G15" i="7"/>
  <c r="K15" i="7"/>
  <c r="O15" i="7"/>
  <c r="H16" i="7"/>
  <c r="L16" i="7"/>
  <c r="P16" i="7"/>
  <c r="I17" i="7"/>
  <c r="M17" i="7"/>
  <c r="F18" i="7"/>
  <c r="J18" i="7"/>
  <c r="N18" i="7"/>
  <c r="G19" i="7"/>
  <c r="K19" i="7"/>
  <c r="O19" i="7"/>
  <c r="H20" i="7"/>
  <c r="L20" i="7"/>
  <c r="P20" i="7"/>
  <c r="I21" i="7"/>
  <c r="M21" i="7"/>
  <c r="G22" i="7"/>
  <c r="K22" i="7"/>
  <c r="F23" i="7"/>
  <c r="J23" i="7"/>
  <c r="G24" i="7"/>
  <c r="K24" i="7"/>
  <c r="K25" i="7"/>
  <c r="E18" i="7"/>
  <c r="E22" i="7"/>
  <c r="J11" i="7"/>
  <c r="I12" i="7"/>
  <c r="M12" i="7"/>
  <c r="J13" i="7"/>
  <c r="N13" i="7"/>
  <c r="I14" i="7"/>
  <c r="M14" i="7"/>
  <c r="H15" i="7"/>
  <c r="L15" i="7"/>
  <c r="P15" i="7"/>
  <c r="I16" i="7"/>
  <c r="M16" i="7"/>
  <c r="F17" i="7"/>
  <c r="J17" i="7"/>
  <c r="N17" i="7"/>
  <c r="G18" i="7"/>
  <c r="K18" i="7"/>
  <c r="O18" i="7"/>
  <c r="H19" i="7"/>
  <c r="L19" i="7"/>
  <c r="P19" i="7"/>
  <c r="I20" i="7"/>
  <c r="M20" i="7"/>
  <c r="F21" i="7"/>
  <c r="J21" i="7"/>
  <c r="N21" i="7"/>
  <c r="H22" i="7"/>
  <c r="L22" i="7"/>
  <c r="G23" i="7"/>
  <c r="K23" i="7"/>
  <c r="H24" i="7"/>
  <c r="L24" i="7"/>
  <c r="L25" i="7"/>
  <c r="E19" i="7"/>
  <c r="E15" i="7"/>
  <c r="K11" i="7"/>
  <c r="J12" i="7"/>
  <c r="G13" i="7"/>
  <c r="K13" i="7"/>
  <c r="F14" i="7"/>
  <c r="J14" i="7"/>
  <c r="N14" i="7"/>
  <c r="I15" i="7"/>
  <c r="M15" i="7"/>
  <c r="F16" i="7"/>
  <c r="J16" i="7"/>
  <c r="N16" i="7"/>
  <c r="G17" i="7"/>
  <c r="K17" i="7"/>
  <c r="O17" i="7"/>
  <c r="K12" i="7"/>
  <c r="K14" i="7"/>
  <c r="G16" i="7"/>
  <c r="L17" i="7"/>
  <c r="L18" i="7"/>
  <c r="I19" i="7"/>
  <c r="F20" i="7"/>
  <c r="N20" i="7"/>
  <c r="K21" i="7"/>
  <c r="I22" i="7"/>
  <c r="H23" i="7"/>
  <c r="I24" i="7"/>
  <c r="E16" i="7"/>
  <c r="H13" i="7"/>
  <c r="F15" i="7"/>
  <c r="K16" i="7"/>
  <c r="P17" i="7"/>
  <c r="M18" i="7"/>
  <c r="J19" i="7"/>
  <c r="G20" i="7"/>
  <c r="O20" i="7"/>
  <c r="L21" i="7"/>
  <c r="J22" i="7"/>
  <c r="I23" i="7"/>
  <c r="J24" i="7"/>
  <c r="E17" i="7"/>
  <c r="L13" i="7"/>
  <c r="J15" i="7"/>
  <c r="O16" i="7"/>
  <c r="H18" i="7"/>
  <c r="P18" i="7"/>
  <c r="M19" i="7"/>
  <c r="J20" i="7"/>
  <c r="G21" i="7"/>
  <c r="O21" i="7"/>
  <c r="M22" i="7"/>
  <c r="L23" i="7"/>
  <c r="I25" i="7"/>
  <c r="E20" i="7"/>
  <c r="L11" i="7"/>
  <c r="G14" i="7"/>
  <c r="N15" i="7"/>
  <c r="H17" i="7"/>
  <c r="I18" i="7"/>
  <c r="F19" i="7"/>
  <c r="N19" i="7"/>
  <c r="K20" i="7"/>
  <c r="H21" i="7"/>
  <c r="F22" i="7"/>
  <c r="N22" i="7"/>
  <c r="M23" i="7"/>
  <c r="J25" i="7"/>
  <c r="E21" i="7"/>
  <c r="GG15" i="7"/>
  <c r="HA12" i="7"/>
  <c r="BT16" i="7"/>
  <c r="FK14" i="7"/>
  <c r="CQ13" i="7"/>
  <c r="CS14" i="7"/>
  <c r="EW11" i="7"/>
  <c r="AI20" i="7"/>
  <c r="AA12" i="7"/>
  <c r="ET13" i="7"/>
  <c r="BJ15" i="7"/>
  <c r="DR17" i="7"/>
  <c r="CR12" i="7"/>
  <c r="BR14" i="7"/>
  <c r="CB15" i="7"/>
  <c r="AG18" i="7"/>
  <c r="CB11" i="7"/>
  <c r="FY12" i="7"/>
  <c r="GK13" i="7"/>
  <c r="AB15" i="7"/>
  <c r="AI16" i="7"/>
  <c r="HB18" i="7"/>
  <c r="X11" i="7"/>
  <c r="BM12" i="7"/>
  <c r="AW13" i="7"/>
  <c r="AV14" i="7"/>
  <c r="GM14" i="7"/>
  <c r="DW15" i="7"/>
  <c r="AM17" i="7"/>
  <c r="CK19" i="7"/>
  <c r="AL11" i="7"/>
  <c r="GJ11" i="7"/>
  <c r="CP12" i="7"/>
  <c r="FZ12" i="7"/>
  <c r="BO13" i="7"/>
  <c r="FZ13" i="7"/>
  <c r="AX14" i="7"/>
  <c r="EP14" i="7"/>
  <c r="T15" i="7"/>
  <c r="BL15" i="7"/>
  <c r="FF15" i="7"/>
  <c r="BS16" i="7"/>
  <c r="AO17" i="7"/>
  <c r="DN18" i="7"/>
  <c r="X20" i="7"/>
  <c r="EU22" i="7"/>
  <c r="CQ10" i="7"/>
  <c r="EU11" i="7"/>
  <c r="AN12" i="7"/>
  <c r="ET12" i="7"/>
  <c r="AL13" i="7"/>
  <c r="DO13" i="7"/>
  <c r="T14" i="7"/>
  <c r="CN14" i="7"/>
  <c r="FT14" i="7"/>
  <c r="AO15" i="7"/>
  <c r="DU15" i="7"/>
  <c r="GU15" i="7"/>
  <c r="EX16" i="7"/>
  <c r="W18" i="7"/>
  <c r="U19" i="7"/>
  <c r="GC20" i="7"/>
  <c r="EU10" i="7"/>
  <c r="CR11" i="7"/>
  <c r="GK11" i="7"/>
  <c r="BQ12" i="7"/>
  <c r="EX12" i="7"/>
  <c r="V13" i="7"/>
  <c r="BP13" i="7"/>
  <c r="FG13" i="7"/>
  <c r="X14" i="7"/>
  <c r="BY14" i="7"/>
  <c r="EW14" i="7"/>
  <c r="GN14" i="7"/>
  <c r="AV15" i="7"/>
  <c r="CL15" i="7"/>
  <c r="FL15" i="7"/>
  <c r="AJ16" i="7"/>
  <c r="EY16" i="7"/>
  <c r="EX17" i="7"/>
  <c r="DW18" i="7"/>
  <c r="DM19" i="7"/>
  <c r="HA25" i="7"/>
  <c r="CD23" i="7"/>
  <c r="AZ22" i="7"/>
  <c r="BQ21" i="7"/>
  <c r="FM20" i="7"/>
  <c r="BY20" i="7"/>
  <c r="GP19" i="7"/>
  <c r="EY19" i="7"/>
  <c r="CF19" i="7"/>
  <c r="AL19" i="7"/>
  <c r="GP18" i="7"/>
  <c r="FJ18" i="7"/>
  <c r="CL18" i="7"/>
  <c r="BA18" i="7"/>
  <c r="HC17" i="7"/>
  <c r="FL17" i="7"/>
  <c r="DQ17" i="7"/>
  <c r="BN17" i="7"/>
  <c r="W17" i="7"/>
  <c r="FX16" i="7"/>
  <c r="ER16" i="7"/>
  <c r="CF16" i="7"/>
  <c r="BB16" i="7"/>
  <c r="X16" i="7"/>
  <c r="GI15" i="7"/>
  <c r="FT15" i="7"/>
  <c r="EV15" i="7"/>
  <c r="DN15" i="7"/>
  <c r="CE15" i="7"/>
  <c r="BQ15" i="7"/>
  <c r="BB15" i="7"/>
  <c r="AL15" i="7"/>
  <c r="X15" i="7"/>
  <c r="GU14" i="7"/>
  <c r="GA14" i="7"/>
  <c r="FJ14" i="7"/>
  <c r="EQ14" i="7"/>
  <c r="CT14" i="7"/>
  <c r="CF14" i="7"/>
  <c r="BN14" i="7"/>
  <c r="AW14" i="7"/>
  <c r="AB14" i="7"/>
  <c r="GV13" i="7"/>
  <c r="FY13" i="7"/>
  <c r="FF13" i="7"/>
  <c r="DP13" i="7"/>
  <c r="CD13" i="7"/>
  <c r="BM13" i="7"/>
  <c r="AM13" i="7"/>
  <c r="Y13" i="7"/>
  <c r="GW12" i="7"/>
  <c r="FU12" i="7"/>
  <c r="EV12" i="7"/>
  <c r="DR12" i="7"/>
  <c r="CC12" i="7"/>
  <c r="BL12" i="7"/>
  <c r="AK12" i="7"/>
  <c r="GX11" i="7"/>
  <c r="FU11" i="7"/>
  <c r="ES11" i="7"/>
  <c r="CN11" i="7"/>
  <c r="AM11" i="7"/>
  <c r="GY10" i="7"/>
  <c r="CO10" i="7"/>
  <c r="CO25" i="7"/>
  <c r="CO26" i="7" s="1"/>
  <c r="CC23" i="7"/>
  <c r="FW21" i="7"/>
  <c r="FG20" i="7"/>
  <c r="AY20" i="7"/>
  <c r="GN19" i="7"/>
  <c r="EP19" i="7"/>
  <c r="BQ19" i="7"/>
  <c r="AI19" i="7"/>
  <c r="GK18" i="7"/>
  <c r="ET18" i="7"/>
  <c r="CC18" i="7"/>
  <c r="AV18" i="7"/>
  <c r="GT17" i="7"/>
  <c r="FF17" i="7"/>
  <c r="CM17" i="7"/>
  <c r="AY17" i="7"/>
  <c r="HD16" i="7"/>
  <c r="FR16" i="7"/>
  <c r="DO16" i="7"/>
  <c r="W10" i="7"/>
  <c r="B10" i="7" s="1"/>
  <c r="EV10" i="7"/>
  <c r="BA11" i="7"/>
  <c r="DP11" i="7"/>
  <c r="FI11" i="7"/>
  <c r="W12" i="7"/>
  <c r="AO12" i="7"/>
  <c r="BZ12" i="7"/>
  <c r="DS12" i="7"/>
  <c r="FI12" i="7"/>
  <c r="GJ12" i="7"/>
  <c r="Z13" i="7"/>
  <c r="AX13" i="7"/>
  <c r="CA13" i="7"/>
  <c r="DU13" i="7"/>
  <c r="FK13" i="7"/>
  <c r="GN13" i="7"/>
  <c r="AJ14" i="7"/>
  <c r="BD14" i="7"/>
  <c r="BZ14" i="7"/>
  <c r="DQ14" i="7"/>
  <c r="EY14" i="7"/>
  <c r="FX14" i="7"/>
  <c r="GZ14" i="7"/>
  <c r="AD15" i="7"/>
  <c r="AX15" i="7"/>
  <c r="BT15" i="7"/>
  <c r="CQ15" i="7"/>
  <c r="EP15" i="7"/>
  <c r="FU15" i="7"/>
  <c r="GY15" i="7"/>
  <c r="AW16" i="7"/>
  <c r="CN16" i="7"/>
  <c r="GG16" i="7"/>
  <c r="BS17" i="7"/>
  <c r="GB17" i="7"/>
  <c r="BD18" i="7"/>
  <c r="FL18" i="7"/>
  <c r="BA19" i="7"/>
  <c r="FI19" i="7"/>
  <c r="CQ20" i="7"/>
  <c r="CS21" i="7"/>
  <c r="BA24" i="7"/>
  <c r="X10" i="7"/>
  <c r="W11" i="7"/>
  <c r="BO11" i="7"/>
  <c r="DQ11" i="7"/>
  <c r="FV11" i="7"/>
  <c r="X12" i="7"/>
  <c r="BA12" i="7"/>
  <c r="CN12" i="7"/>
  <c r="DT12" i="7"/>
  <c r="FL12" i="7"/>
  <c r="GX12" i="7"/>
  <c r="AJ13" i="7"/>
  <c r="BA13" i="7"/>
  <c r="CM13" i="7"/>
  <c r="ER13" i="7"/>
  <c r="FU13" i="7"/>
  <c r="HB13" i="7"/>
  <c r="AL14" i="7"/>
  <c r="BK14" i="7"/>
  <c r="CG14" i="7"/>
  <c r="DT14" i="7"/>
  <c r="FE14" i="7"/>
  <c r="GH14" i="7"/>
  <c r="HC14" i="7"/>
  <c r="AK15" i="7"/>
  <c r="BD15" i="7"/>
  <c r="BW15" i="7"/>
  <c r="CT15" i="7"/>
  <c r="EZ15" i="7"/>
  <c r="GB15" i="7"/>
  <c r="HE15" i="7"/>
  <c r="BF16" i="7"/>
  <c r="CT16" i="7"/>
  <c r="GV16" i="7"/>
  <c r="CE17" i="7"/>
  <c r="GF17" i="7"/>
  <c r="BS18" i="7"/>
  <c r="FT18" i="7"/>
  <c r="BK19" i="7"/>
  <c r="GG19" i="7"/>
  <c r="DQ20" i="7"/>
  <c r="FM21" i="7"/>
  <c r="FT24" i="7"/>
  <c r="GY27" i="7"/>
  <c r="AL25" i="7"/>
  <c r="GL23" i="7"/>
  <c r="FM22" i="7"/>
  <c r="AP22" i="7"/>
  <c r="AP23" i="7" s="1"/>
  <c r="EV21" i="7"/>
  <c r="AZ21" i="7"/>
  <c r="GV20" i="7"/>
  <c r="EW20" i="7"/>
  <c r="BZ20" i="7"/>
  <c r="AR20" i="7"/>
  <c r="AR21" i="7" s="1"/>
  <c r="HC19" i="7"/>
  <c r="FV19" i="7"/>
  <c r="EV19" i="7"/>
  <c r="CQ19" i="7"/>
  <c r="BR19" i="7"/>
  <c r="AZ19" i="7"/>
  <c r="AB19" i="7"/>
  <c r="GT18" i="7"/>
  <c r="FZ18" i="7"/>
  <c r="FE18" i="7"/>
  <c r="DQ18" i="7"/>
  <c r="CK18" i="7"/>
  <c r="BM18" i="7"/>
  <c r="AM18" i="7"/>
  <c r="U18" i="7"/>
  <c r="GL17" i="7"/>
  <c r="FM17" i="7"/>
  <c r="EU17" i="7"/>
  <c r="CU17" i="7"/>
  <c r="BX17" i="7"/>
  <c r="BD17" i="7"/>
  <c r="AH17" i="7"/>
  <c r="GX16" i="7"/>
  <c r="GF16" i="7"/>
  <c r="FH16" i="7"/>
  <c r="DT16" i="7"/>
  <c r="CR16" i="7"/>
  <c r="CB16" i="7"/>
  <c r="BJ16" i="7"/>
  <c r="AV16" i="7"/>
  <c r="AC16" i="7"/>
  <c r="GZ15" i="7"/>
  <c r="GL15" i="7"/>
  <c r="GA15" i="7"/>
  <c r="FM15" i="7"/>
  <c r="FD15" i="7"/>
  <c r="ET15" i="7"/>
  <c r="DR15" i="7"/>
  <c r="CS15" i="7"/>
  <c r="CG15" i="7"/>
  <c r="BX15" i="7"/>
  <c r="BP15" i="7"/>
  <c r="BI15" i="7"/>
  <c r="AY15" i="7"/>
  <c r="AP15" i="7"/>
  <c r="AJ15" i="7"/>
  <c r="Z15" i="7"/>
  <c r="S15" i="7"/>
  <c r="GW14" i="7"/>
  <c r="GJ14" i="7"/>
  <c r="FZ14" i="7"/>
  <c r="FS14" i="7"/>
  <c r="FF14" i="7"/>
  <c r="EU14" i="7"/>
  <c r="DW14" i="7"/>
  <c r="DO14" i="7"/>
  <c r="CO14" i="7"/>
  <c r="CD14" i="7"/>
  <c r="BS14" i="7"/>
  <c r="BM14" i="7"/>
  <c r="BA14" i="7"/>
  <c r="AO14" i="7"/>
  <c r="AH14" i="7"/>
  <c r="W14" i="7"/>
  <c r="GX13" i="7"/>
  <c r="GJ13" i="7"/>
  <c r="FW13" i="7"/>
  <c r="FH13" i="7"/>
  <c r="EV13" i="7"/>
  <c r="DT13" i="7"/>
  <c r="CR13" i="7"/>
  <c r="CE13" i="7"/>
  <c r="BY13" i="7"/>
  <c r="BK13" i="7"/>
  <c r="CP10" i="7"/>
  <c r="FI10" i="7"/>
  <c r="AK11" i="7"/>
  <c r="BM11" i="7"/>
  <c r="CO11" i="7"/>
  <c r="DT11" i="7"/>
  <c r="FH11" i="7"/>
  <c r="FW11" i="7"/>
  <c r="GZ11" i="7"/>
  <c r="AJ12" i="7"/>
  <c r="AY12" i="7"/>
  <c r="BP12" i="7"/>
  <c r="CD12" i="7"/>
  <c r="CS12" i="7"/>
  <c r="ES12" i="7"/>
  <c r="FH12" i="7"/>
  <c r="FV12" i="7"/>
  <c r="GL12" i="7"/>
  <c r="U13" i="7"/>
  <c r="AB13" i="7"/>
  <c r="AP13" i="7"/>
  <c r="BB13" i="7"/>
  <c r="BZ13" i="7"/>
  <c r="CO13" i="7"/>
  <c r="DQ13" i="7"/>
  <c r="EW13" i="7"/>
  <c r="FL13" i="7"/>
  <c r="GI13" i="7"/>
  <c r="GZ13" i="7"/>
  <c r="Y14" i="7"/>
  <c r="AN14" i="7"/>
  <c r="BB14" i="7"/>
  <c r="BQ14" i="7"/>
  <c r="CB14" i="7"/>
  <c r="CP14" i="7"/>
  <c r="DS14" i="7"/>
  <c r="ET14" i="7"/>
  <c r="FI14" i="7"/>
  <c r="FV14" i="7"/>
  <c r="GI14" i="7"/>
  <c r="GY14" i="7"/>
  <c r="W15" i="7"/>
  <c r="AG15" i="7"/>
  <c r="AR15" i="7"/>
  <c r="BC15" i="7"/>
  <c r="BN15" i="7"/>
  <c r="CA15" i="7"/>
  <c r="CM15" i="7"/>
  <c r="DO15" i="7"/>
  <c r="EU15" i="7"/>
  <c r="FI15" i="7"/>
  <c r="FW15" i="7"/>
  <c r="GM15" i="7"/>
  <c r="V16" i="7"/>
  <c r="AP16" i="7"/>
  <c r="BO16" i="7"/>
  <c r="CG16" i="7"/>
  <c r="DS16" i="7"/>
  <c r="FM16" i="7"/>
  <c r="GO16" i="7"/>
  <c r="Y17" i="7"/>
  <c r="BE17" i="7"/>
  <c r="CL17" i="7"/>
  <c r="EP17" i="7"/>
  <c r="FW17" i="7"/>
  <c r="GV17" i="7"/>
  <c r="AL18" i="7"/>
  <c r="BR18" i="7"/>
  <c r="CS18" i="7"/>
  <c r="EU18" i="7"/>
  <c r="GB18" i="7"/>
  <c r="T19" i="7"/>
  <c r="AU19" i="7"/>
  <c r="CA19" i="7"/>
  <c r="DN19" i="7"/>
  <c r="FS19" i="7"/>
  <c r="W20" i="7"/>
  <c r="BM20" i="7"/>
  <c r="DS20" i="7"/>
  <c r="GY20" i="7"/>
  <c r="CM21" i="7"/>
  <c r="HE21" i="7"/>
  <c r="X23" i="7"/>
  <c r="BO24" i="7"/>
  <c r="GZ26" i="7"/>
  <c r="X26" i="7"/>
  <c r="X27" i="7" s="1"/>
  <c r="GJ25" i="7"/>
  <c r="FJ25" i="7"/>
  <c r="DR25" i="7"/>
  <c r="CB25" i="7"/>
  <c r="AZ25" i="7"/>
  <c r="Z25" i="7"/>
  <c r="GW24" i="7"/>
  <c r="FY24" i="7"/>
  <c r="FY25" i="7" s="1"/>
  <c r="FI24" i="7"/>
  <c r="DT24" i="7"/>
  <c r="DT25" i="7" s="1"/>
  <c r="CQ24" i="7"/>
  <c r="CA24" i="7"/>
  <c r="BB24" i="7"/>
  <c r="AL24" i="7"/>
  <c r="W24" i="7"/>
  <c r="B24" i="7" s="1"/>
  <c r="GU23" i="7"/>
  <c r="GG23" i="7"/>
  <c r="FL23" i="7"/>
  <c r="FL24" i="7" s="1"/>
  <c r="EU23" i="7"/>
  <c r="DR23" i="7"/>
  <c r="CO23" i="7"/>
  <c r="BY23" i="7"/>
  <c r="BJ23" i="7"/>
  <c r="AW23" i="7"/>
  <c r="AA23" i="7"/>
  <c r="AA24" i="7" s="1"/>
  <c r="HB22" i="7"/>
  <c r="GO22" i="7"/>
  <c r="GO23" i="7" s="1"/>
  <c r="FT22" i="7"/>
  <c r="FF22" i="7"/>
  <c r="EQ22" i="7"/>
  <c r="EQ23" i="7" s="1"/>
  <c r="DO22" i="7"/>
  <c r="CQ22" i="7"/>
  <c r="BZ22" i="7"/>
  <c r="BP22" i="7"/>
  <c r="AY22" i="7"/>
  <c r="AO22" i="7"/>
  <c r="AG22" i="7"/>
  <c r="V22" i="7"/>
  <c r="HC21" i="7"/>
  <c r="GU21" i="7"/>
  <c r="GL21" i="7"/>
  <c r="GG21" i="7"/>
  <c r="FY21" i="7"/>
  <c r="FT21" i="7"/>
  <c r="FL21" i="7"/>
  <c r="FF21" i="7"/>
  <c r="EY21" i="7"/>
  <c r="EY22" i="7" s="1"/>
  <c r="ET21" i="7"/>
  <c r="DR21" i="7"/>
  <c r="DM21" i="7"/>
  <c r="DM22" i="7" s="1"/>
  <c r="CQ21" i="7"/>
  <c r="CL21" i="7"/>
  <c r="CE21" i="7"/>
  <c r="BY21" i="7"/>
  <c r="BR21" i="7"/>
  <c r="BM21" i="7"/>
  <c r="BI21" i="7"/>
  <c r="BC21" i="7"/>
  <c r="AY21" i="7"/>
  <c r="AU21" i="7"/>
  <c r="AO21" i="7"/>
  <c r="AK21" i="7"/>
  <c r="AG21" i="7"/>
  <c r="AA21" i="7"/>
  <c r="W21" i="7"/>
  <c r="S21" i="7"/>
  <c r="S22" i="7" s="1"/>
  <c r="HB20" i="7"/>
  <c r="GX20" i="7"/>
  <c r="GT20" i="7"/>
  <c r="GN20" i="7"/>
  <c r="GJ20" i="7"/>
  <c r="GF20" i="7"/>
  <c r="FZ20" i="7"/>
  <c r="FV20" i="7"/>
  <c r="FR20" i="7"/>
  <c r="FL20" i="7"/>
  <c r="DR26" i="7"/>
  <c r="AM26" i="7"/>
  <c r="GW25" i="7"/>
  <c r="FG25" i="7"/>
  <c r="CP25" i="7"/>
  <c r="BL25" i="7"/>
  <c r="V25" i="7"/>
  <c r="GL24" i="7"/>
  <c r="DS24" i="7"/>
  <c r="BM24" i="7"/>
  <c r="AK24" i="7"/>
  <c r="HA23" i="7"/>
  <c r="GH23" i="7"/>
  <c r="FI23" i="7"/>
  <c r="ER23" i="7"/>
  <c r="ER24" i="7" s="1"/>
  <c r="CP23" i="7"/>
  <c r="BX23" i="7"/>
  <c r="AY23" i="7"/>
  <c r="AJ23" i="7"/>
  <c r="GZ22" i="7"/>
  <c r="GJ22" i="7"/>
  <c r="FU22" i="7"/>
  <c r="EW22" i="7"/>
  <c r="DT22" i="7"/>
  <c r="CR22" i="7"/>
  <c r="CE22" i="7"/>
  <c r="BK22" i="7"/>
  <c r="AW22" i="7"/>
  <c r="AK22" i="7"/>
  <c r="X22" i="7"/>
  <c r="GZ21" i="7"/>
  <c r="GP21" i="7"/>
  <c r="GP22" i="7" s="1"/>
  <c r="GH21" i="7"/>
  <c r="FX21" i="7"/>
  <c r="FH21" i="7"/>
  <c r="EX21" i="7"/>
  <c r="EQ21" i="7"/>
  <c r="DS21" i="7"/>
  <c r="CO21" i="7"/>
  <c r="CF21" i="7"/>
  <c r="BX21" i="7"/>
  <c r="BO21" i="7"/>
  <c r="BJ21" i="7"/>
  <c r="BB21" i="7"/>
  <c r="AW21" i="7"/>
  <c r="AP21" i="7"/>
  <c r="AJ21" i="7"/>
  <c r="X21" i="7"/>
  <c r="HE20" i="7"/>
  <c r="GZ20" i="7"/>
  <c r="GU20" i="7"/>
  <c r="GM20" i="7"/>
  <c r="GH20" i="7"/>
  <c r="GA20" i="7"/>
  <c r="FU20" i="7"/>
  <c r="FN20" i="7"/>
  <c r="FN21" i="7" s="1"/>
  <c r="FI20" i="7"/>
  <c r="FE20" i="7"/>
  <c r="EY20" i="7"/>
  <c r="EU20" i="7"/>
  <c r="EQ20" i="7"/>
  <c r="DV20" i="7"/>
  <c r="DR20" i="7"/>
  <c r="DN20" i="7"/>
  <c r="CT20" i="7"/>
  <c r="CP20" i="7"/>
  <c r="CL20" i="7"/>
  <c r="CF20" i="7"/>
  <c r="CB20" i="7"/>
  <c r="BX20" i="7"/>
  <c r="BR20" i="7"/>
  <c r="BN20" i="7"/>
  <c r="BJ20" i="7"/>
  <c r="BD20" i="7"/>
  <c r="AZ20" i="7"/>
  <c r="AV20" i="7"/>
  <c r="AP20" i="7"/>
  <c r="AL20" i="7"/>
  <c r="BO25" i="7"/>
  <c r="BO26" i="7" s="1"/>
  <c r="FX24" i="7"/>
  <c r="ET24" i="7"/>
  <c r="CB24" i="7"/>
  <c r="AX24" i="7"/>
  <c r="HB23" i="7"/>
  <c r="HB24" i="7" s="1"/>
  <c r="FZ23" i="7"/>
  <c r="FZ24" i="7" s="1"/>
  <c r="FE23" i="7"/>
  <c r="CS23" i="7"/>
  <c r="CS24" i="7" s="1"/>
  <c r="BO23" i="7"/>
  <c r="AN23" i="7"/>
  <c r="HC22" i="7"/>
  <c r="HC23" i="7" s="1"/>
  <c r="GI22" i="7"/>
  <c r="FJ22" i="7"/>
  <c r="CN22" i="7"/>
  <c r="CA22" i="7"/>
  <c r="BL22" i="7"/>
  <c r="AU22" i="7"/>
  <c r="AB22" i="7"/>
  <c r="HD21" i="7"/>
  <c r="GM21" i="7"/>
  <c r="GB21" i="7"/>
  <c r="GB22" i="7" s="1"/>
  <c r="FS21" i="7"/>
  <c r="FE21" i="7"/>
  <c r="EU21" i="7"/>
  <c r="DU21" i="7"/>
  <c r="CT21" i="7"/>
  <c r="CT22" i="7" s="1"/>
  <c r="CK21" i="7"/>
  <c r="CK22" i="7" s="1"/>
  <c r="CA21" i="7"/>
  <c r="BN21" i="7"/>
  <c r="BE21" i="7"/>
  <c r="BE22" i="7" s="1"/>
  <c r="AX21" i="7"/>
  <c r="AN21" i="7"/>
  <c r="AH21" i="7"/>
  <c r="Y21" i="7"/>
  <c r="HD20" i="7"/>
  <c r="GW20" i="7"/>
  <c r="GO20" i="7"/>
  <c r="GG20" i="7"/>
  <c r="FX20" i="7"/>
  <c r="FO20" i="7"/>
  <c r="FH20" i="7"/>
  <c r="FA20" i="7"/>
  <c r="EV20" i="7"/>
  <c r="EP20" i="7"/>
  <c r="DT20" i="7"/>
  <c r="DO20" i="7"/>
  <c r="CS20" i="7"/>
  <c r="CN20" i="7"/>
  <c r="CG20" i="7"/>
  <c r="CA20" i="7"/>
  <c r="BT20" i="7"/>
  <c r="BO20" i="7"/>
  <c r="BI20" i="7"/>
  <c r="BB20" i="7"/>
  <c r="AW20" i="7"/>
  <c r="AO20" i="7"/>
  <c r="AJ20" i="7"/>
  <c r="AD20" i="7"/>
  <c r="AD21" i="7" s="1"/>
  <c r="Z20" i="7"/>
  <c r="V20" i="7"/>
  <c r="HE19" i="7"/>
  <c r="HA19" i="7"/>
  <c r="GW19" i="7"/>
  <c r="GQ19" i="7"/>
  <c r="GM19" i="7"/>
  <c r="GI19" i="7"/>
  <c r="GC19" i="7"/>
  <c r="FY19" i="7"/>
  <c r="FU19" i="7"/>
  <c r="FO19" i="7"/>
  <c r="FK19" i="7"/>
  <c r="FG19" i="7"/>
  <c r="FA19" i="7"/>
  <c r="EW19" i="7"/>
  <c r="ES19" i="7"/>
  <c r="DX19" i="7"/>
  <c r="DT19" i="7"/>
  <c r="DP19" i="7"/>
  <c r="GK26" i="7"/>
  <c r="GK27" i="7" s="1"/>
  <c r="AL26" i="7"/>
  <c r="FK25" i="7"/>
  <c r="GY24" i="7"/>
  <c r="FF24" i="7"/>
  <c r="CO24" i="7"/>
  <c r="GN23" i="7"/>
  <c r="FF23" i="7"/>
  <c r="BC23" i="7"/>
  <c r="BC24" i="7" s="1"/>
  <c r="W23" i="7"/>
  <c r="FZ22" i="7"/>
  <c r="EV22" i="7"/>
  <c r="CS22" i="7"/>
  <c r="BY22" i="7"/>
  <c r="BC22" i="7"/>
  <c r="AJ22" i="7"/>
  <c r="GY21" i="7"/>
  <c r="GI21" i="7"/>
  <c r="FU21" i="7"/>
  <c r="FD21" i="7"/>
  <c r="EP21" i="7"/>
  <c r="EP22" i="7" s="1"/>
  <c r="DN21" i="7"/>
  <c r="CG21" i="7"/>
  <c r="CG22" i="7" s="1"/>
  <c r="BS21" i="7"/>
  <c r="BS22" i="7" s="1"/>
  <c r="AV21" i="7"/>
  <c r="AL21" i="7"/>
  <c r="Z21" i="7"/>
  <c r="HC20" i="7"/>
  <c r="GQ20" i="7"/>
  <c r="GI20" i="7"/>
  <c r="FW20" i="7"/>
  <c r="FK20" i="7"/>
  <c r="FD20" i="7"/>
  <c r="ET20" i="7"/>
  <c r="DW20" i="7"/>
  <c r="DW21" i="7" s="1"/>
  <c r="DP20" i="7"/>
  <c r="CR20" i="7"/>
  <c r="CK20" i="7"/>
  <c r="CC20" i="7"/>
  <c r="BS20" i="7"/>
  <c r="BL20" i="7"/>
  <c r="BC20" i="7"/>
  <c r="AU20" i="7"/>
  <c r="AM20" i="7"/>
  <c r="AG20" i="7"/>
  <c r="Y20" i="7"/>
  <c r="T20" i="7"/>
  <c r="HB19" i="7"/>
  <c r="GV19" i="7"/>
  <c r="GO19" i="7"/>
  <c r="GJ19" i="7"/>
  <c r="GB19" i="7"/>
  <c r="FW19" i="7"/>
  <c r="FR19" i="7"/>
  <c r="FJ19" i="7"/>
  <c r="FE19" i="7"/>
  <c r="EX19" i="7"/>
  <c r="ER19" i="7"/>
  <c r="DV19" i="7"/>
  <c r="DQ19" i="7"/>
  <c r="CV19" i="7"/>
  <c r="CR19" i="7"/>
  <c r="CN19" i="7"/>
  <c r="CH19" i="7"/>
  <c r="CD19" i="7"/>
  <c r="BZ19" i="7"/>
  <c r="BT19" i="7"/>
  <c r="BP19" i="7"/>
  <c r="BL19" i="7"/>
  <c r="BF19" i="7"/>
  <c r="BB19" i="7"/>
  <c r="AX19" i="7"/>
  <c r="AR19" i="7"/>
  <c r="AN19" i="7"/>
  <c r="AJ19" i="7"/>
  <c r="AD19" i="7"/>
  <c r="Z19" i="7"/>
  <c r="V19" i="7"/>
  <c r="HE18" i="7"/>
  <c r="HA18" i="7"/>
  <c r="GW18" i="7"/>
  <c r="GQ18" i="7"/>
  <c r="GM18" i="7"/>
  <c r="GI18" i="7"/>
  <c r="GC18" i="7"/>
  <c r="FY18" i="7"/>
  <c r="FU18" i="7"/>
  <c r="FO18" i="7"/>
  <c r="FK18" i="7"/>
  <c r="FG18" i="7"/>
  <c r="FA18" i="7"/>
  <c r="EW18" i="7"/>
  <c r="ES18" i="7"/>
  <c r="DX18" i="7"/>
  <c r="DT18" i="7"/>
  <c r="DP18" i="7"/>
  <c r="CV18" i="7"/>
  <c r="CR18" i="7"/>
  <c r="CN18" i="7"/>
  <c r="CH18" i="7"/>
  <c r="CD18" i="7"/>
  <c r="BZ18" i="7"/>
  <c r="BT18" i="7"/>
  <c r="BP18" i="7"/>
  <c r="BL18" i="7"/>
  <c r="BF18" i="7"/>
  <c r="BB18" i="7"/>
  <c r="AX18" i="7"/>
  <c r="AR18" i="7"/>
  <c r="AN18" i="7"/>
  <c r="AJ18" i="7"/>
  <c r="AD18" i="7"/>
  <c r="Z18" i="7"/>
  <c r="V18" i="7"/>
  <c r="HE17" i="7"/>
  <c r="HA17" i="7"/>
  <c r="GW17" i="7"/>
  <c r="GQ17" i="7"/>
  <c r="GM17" i="7"/>
  <c r="GI17" i="7"/>
  <c r="GC17" i="7"/>
  <c r="FY17" i="7"/>
  <c r="FU17" i="7"/>
  <c r="FO17" i="7"/>
  <c r="FK17" i="7"/>
  <c r="FG17" i="7"/>
  <c r="FA17" i="7"/>
  <c r="EW17" i="7"/>
  <c r="ES17" i="7"/>
  <c r="DX17" i="7"/>
  <c r="DT17" i="7"/>
  <c r="DP17" i="7"/>
  <c r="CV17" i="7"/>
  <c r="CR17" i="7"/>
  <c r="CN17" i="7"/>
  <c r="CH17" i="7"/>
  <c r="CD17" i="7"/>
  <c r="BZ17" i="7"/>
  <c r="BT17" i="7"/>
  <c r="BP17" i="7"/>
  <c r="BL17" i="7"/>
  <c r="BF17" i="7"/>
  <c r="BB17" i="7"/>
  <c r="AX17" i="7"/>
  <c r="AR17" i="7"/>
  <c r="AN17" i="7"/>
  <c r="AJ17" i="7"/>
  <c r="AD17" i="7"/>
  <c r="Z17" i="7"/>
  <c r="V17" i="7"/>
  <c r="HE16" i="7"/>
  <c r="HA16" i="7"/>
  <c r="GW16" i="7"/>
  <c r="GQ16" i="7"/>
  <c r="GM16" i="7"/>
  <c r="GI16" i="7"/>
  <c r="GC16" i="7"/>
  <c r="FY16" i="7"/>
  <c r="FU16" i="7"/>
  <c r="FO16" i="7"/>
  <c r="FK16" i="7"/>
  <c r="FG16" i="7"/>
  <c r="FA16" i="7"/>
  <c r="EW16" i="7"/>
  <c r="ES16" i="7"/>
  <c r="DX16" i="7"/>
  <c r="FX25" i="7"/>
  <c r="FX26" i="7" s="1"/>
  <c r="AY25" i="7"/>
  <c r="GH24" i="7"/>
  <c r="Z24" i="7"/>
  <c r="FV23" i="7"/>
  <c r="DO23" i="7"/>
  <c r="DO24" i="7" s="1"/>
  <c r="AX23" i="7"/>
  <c r="GU22" i="7"/>
  <c r="FH22" i="7"/>
  <c r="CM22" i="7"/>
  <c r="BN22" i="7"/>
  <c r="AL22" i="7"/>
  <c r="GW21" i="7"/>
  <c r="GA21" i="7"/>
  <c r="FI21" i="7"/>
  <c r="DV21" i="7"/>
  <c r="DV22" i="7" s="1"/>
  <c r="CP21" i="7"/>
  <c r="BW21" i="7"/>
  <c r="BD21" i="7"/>
  <c r="AQ21" i="7"/>
  <c r="AQ22" i="7" s="1"/>
  <c r="AB21" i="7"/>
  <c r="HA20" i="7"/>
  <c r="GL20" i="7"/>
  <c r="FY20" i="7"/>
  <c r="FJ20" i="7"/>
  <c r="EX20" i="7"/>
  <c r="DX20" i="7"/>
  <c r="DM20" i="7"/>
  <c r="CO20" i="7"/>
  <c r="CD20" i="7"/>
  <c r="BQ20" i="7"/>
  <c r="BF20" i="7"/>
  <c r="BF21" i="7" s="1"/>
  <c r="AX20" i="7"/>
  <c r="AK20" i="7"/>
  <c r="AB20" i="7"/>
  <c r="U20" i="7"/>
  <c r="GZ19" i="7"/>
  <c r="GT19" i="7"/>
  <c r="GK19" i="7"/>
  <c r="GA19" i="7"/>
  <c r="FT19" i="7"/>
  <c r="FL19" i="7"/>
  <c r="FD19" i="7"/>
  <c r="EU19" i="7"/>
  <c r="DW19" i="7"/>
  <c r="DO19" i="7"/>
  <c r="CT19" i="7"/>
  <c r="CO19" i="7"/>
  <c r="CG19" i="7"/>
  <c r="CB19" i="7"/>
  <c r="BW19" i="7"/>
  <c r="BO19" i="7"/>
  <c r="BJ19" i="7"/>
  <c r="BC19" i="7"/>
  <c r="AW19" i="7"/>
  <c r="AP19" i="7"/>
  <c r="AK19" i="7"/>
  <c r="AC19" i="7"/>
  <c r="X19" i="7"/>
  <c r="S19" i="7"/>
  <c r="GZ18" i="7"/>
  <c r="GU18" i="7"/>
  <c r="GN18" i="7"/>
  <c r="GH18" i="7"/>
  <c r="GA18" i="7"/>
  <c r="FV18" i="7"/>
  <c r="FN18" i="7"/>
  <c r="FI18" i="7"/>
  <c r="FD18" i="7"/>
  <c r="EV18" i="7"/>
  <c r="EQ18" i="7"/>
  <c r="DU18" i="7"/>
  <c r="DO18" i="7"/>
  <c r="CT18" i="7"/>
  <c r="CO18" i="7"/>
  <c r="CG18" i="7"/>
  <c r="CB18" i="7"/>
  <c r="BW18" i="7"/>
  <c r="BO18" i="7"/>
  <c r="BJ18" i="7"/>
  <c r="BC18" i="7"/>
  <c r="AW18" i="7"/>
  <c r="AP18" i="7"/>
  <c r="AK18" i="7"/>
  <c r="AC18" i="7"/>
  <c r="X18" i="7"/>
  <c r="S18" i="7"/>
  <c r="GZ17" i="7"/>
  <c r="GU17" i="7"/>
  <c r="GN17" i="7"/>
  <c r="GH17" i="7"/>
  <c r="GA17" i="7"/>
  <c r="FV17" i="7"/>
  <c r="FN17" i="7"/>
  <c r="FI17" i="7"/>
  <c r="FD17" i="7"/>
  <c r="EV17" i="7"/>
  <c r="EQ17" i="7"/>
  <c r="DU17" i="7"/>
  <c r="DO17" i="7"/>
  <c r="CT17" i="7"/>
  <c r="CO17" i="7"/>
  <c r="CG17" i="7"/>
  <c r="CB17" i="7"/>
  <c r="BW17" i="7"/>
  <c r="BO17" i="7"/>
  <c r="BJ17" i="7"/>
  <c r="BC17" i="7"/>
  <c r="AW17" i="7"/>
  <c r="AP17" i="7"/>
  <c r="AK17" i="7"/>
  <c r="AC17" i="7"/>
  <c r="X17" i="7"/>
  <c r="S17" i="7"/>
  <c r="GZ16" i="7"/>
  <c r="GU16" i="7"/>
  <c r="GN16" i="7"/>
  <c r="GH16" i="7"/>
  <c r="GA16" i="7"/>
  <c r="FV16" i="7"/>
  <c r="FN16" i="7"/>
  <c r="FI16" i="7"/>
  <c r="FD16" i="7"/>
  <c r="EV16" i="7"/>
  <c r="EQ16" i="7"/>
  <c r="DU16" i="7"/>
  <c r="DQ16" i="7"/>
  <c r="DM16" i="7"/>
  <c r="CS16" i="7"/>
  <c r="CO16" i="7"/>
  <c r="CK16" i="7"/>
  <c r="CE16" i="7"/>
  <c r="CA16" i="7"/>
  <c r="BW16" i="7"/>
  <c r="BQ16" i="7"/>
  <c r="BM16" i="7"/>
  <c r="BI16" i="7"/>
  <c r="BC16" i="7"/>
  <c r="AY16" i="7"/>
  <c r="AU16" i="7"/>
  <c r="AO16" i="7"/>
  <c r="AK16" i="7"/>
  <c r="AG16" i="7"/>
  <c r="AA16" i="7"/>
  <c r="W16" i="7"/>
  <c r="S16" i="7"/>
  <c r="HB15" i="7"/>
  <c r="GX15" i="7"/>
  <c r="GT15" i="7"/>
  <c r="GN15" i="7"/>
  <c r="GJ15" i="7"/>
  <c r="GF15" i="7"/>
  <c r="FZ15" i="7"/>
  <c r="FV15" i="7"/>
  <c r="FR15" i="7"/>
  <c r="FK15" i="7"/>
  <c r="FG15" i="7"/>
  <c r="FA15" i="7"/>
  <c r="EW15" i="7"/>
  <c r="ES15" i="7"/>
  <c r="DX15" i="7"/>
  <c r="DT15" i="7"/>
  <c r="DP15" i="7"/>
  <c r="CV15" i="7"/>
  <c r="CR15" i="7"/>
  <c r="CN15" i="7"/>
  <c r="CH15" i="7"/>
  <c r="CD15" i="7"/>
  <c r="FJ26" i="7"/>
  <c r="EU25" i="7"/>
  <c r="AK25" i="7"/>
  <c r="AK26" i="7" s="1"/>
  <c r="DR24" i="7"/>
  <c r="X24" i="7"/>
  <c r="ET23" i="7"/>
  <c r="BL23" i="7"/>
  <c r="GM22" i="7"/>
  <c r="DQ22" i="7"/>
  <c r="BR22" i="7"/>
  <c r="Z22" i="7"/>
  <c r="GK21" i="7"/>
  <c r="FJ21" i="7"/>
  <c r="DQ21" i="7"/>
  <c r="CC21" i="7"/>
  <c r="BK21" i="7"/>
  <c r="AM21" i="7"/>
  <c r="U21" i="7"/>
  <c r="GP20" i="7"/>
  <c r="FT20" i="7"/>
  <c r="FF20" i="7"/>
  <c r="ER20" i="7"/>
  <c r="CV20" i="7"/>
  <c r="CV21" i="7" s="1"/>
  <c r="CH20" i="7"/>
  <c r="BW20" i="7"/>
  <c r="BE20" i="7"/>
  <c r="AQ20" i="7"/>
  <c r="AC20" i="7"/>
  <c r="AC21" i="7" s="1"/>
  <c r="S20" i="7"/>
  <c r="GX19" i="7"/>
  <c r="GL19" i="7"/>
  <c r="FZ19" i="7"/>
  <c r="FN19" i="7"/>
  <c r="FF19" i="7"/>
  <c r="ET19" i="7"/>
  <c r="DS19" i="7"/>
  <c r="CU19" i="7"/>
  <c r="CM19" i="7"/>
  <c r="CE19" i="7"/>
  <c r="BX19" i="7"/>
  <c r="BN19" i="7"/>
  <c r="BE19" i="7"/>
  <c r="AY19" i="7"/>
  <c r="AO19" i="7"/>
  <c r="AH19" i="7"/>
  <c r="Y19" i="7"/>
  <c r="HD18" i="7"/>
  <c r="GX18" i="7"/>
  <c r="GO18" i="7"/>
  <c r="GG18" i="7"/>
  <c r="FX18" i="7"/>
  <c r="FR18" i="7"/>
  <c r="FH18" i="7"/>
  <c r="EY18" i="7"/>
  <c r="ER18" i="7"/>
  <c r="DS18" i="7"/>
  <c r="DM18" i="7"/>
  <c r="CP18" i="7"/>
  <c r="CF18" i="7"/>
  <c r="BY18" i="7"/>
  <c r="BQ18" i="7"/>
  <c r="BI18" i="7"/>
  <c r="AZ18" i="7"/>
  <c r="AQ18" i="7"/>
  <c r="AI18" i="7"/>
  <c r="AA18" i="7"/>
  <c r="T18" i="7"/>
  <c r="GY17" i="7"/>
  <c r="GP17" i="7"/>
  <c r="GJ17" i="7"/>
  <c r="FZ17" i="7"/>
  <c r="FS17" i="7"/>
  <c r="FJ17" i="7"/>
  <c r="EZ17" i="7"/>
  <c r="ET17" i="7"/>
  <c r="DV17" i="7"/>
  <c r="DN17" i="7"/>
  <c r="CQ17" i="7"/>
  <c r="CK17" i="7"/>
  <c r="CA17" i="7"/>
  <c r="BR17" i="7"/>
  <c r="BK17" i="7"/>
  <c r="BA17" i="7"/>
  <c r="AU17" i="7"/>
  <c r="AL17" i="7"/>
  <c r="AB17" i="7"/>
  <c r="U17" i="7"/>
  <c r="HB16" i="7"/>
  <c r="GT16" i="7"/>
  <c r="GK16" i="7"/>
  <c r="GB16" i="7"/>
  <c r="FT16" i="7"/>
  <c r="FL16" i="7"/>
  <c r="FE16" i="7"/>
  <c r="EU16" i="7"/>
  <c r="DW16" i="7"/>
  <c r="DR16" i="7"/>
  <c r="CV16" i="7"/>
  <c r="CQ16" i="7"/>
  <c r="CL16" i="7"/>
  <c r="CD16" i="7"/>
  <c r="BY16" i="7"/>
  <c r="BR16" i="7"/>
  <c r="BL16" i="7"/>
  <c r="BE16" i="7"/>
  <c r="AZ16" i="7"/>
  <c r="AR16" i="7"/>
  <c r="AM16" i="7"/>
  <c r="AH16" i="7"/>
  <c r="Z16" i="7"/>
  <c r="U16" i="7"/>
  <c r="HC15" i="7"/>
  <c r="GW15" i="7"/>
  <c r="GP15" i="7"/>
  <c r="GK15" i="7"/>
  <c r="GC15" i="7"/>
  <c r="FX15" i="7"/>
  <c r="FS15" i="7"/>
  <c r="FJ15" i="7"/>
  <c r="FE15" i="7"/>
  <c r="EX15" i="7"/>
  <c r="ER15" i="7"/>
  <c r="DV15" i="7"/>
  <c r="DQ15" i="7"/>
  <c r="CU15" i="7"/>
  <c r="CP15" i="7"/>
  <c r="CK15" i="7"/>
  <c r="CC15" i="7"/>
  <c r="BY15" i="7"/>
  <c r="BS15" i="7"/>
  <c r="BO15" i="7"/>
  <c r="BK15" i="7"/>
  <c r="BE15" i="7"/>
  <c r="BA15" i="7"/>
  <c r="AW15" i="7"/>
  <c r="AQ15" i="7"/>
  <c r="AM15" i="7"/>
  <c r="AI15" i="7"/>
  <c r="AC15" i="7"/>
  <c r="Y15" i="7"/>
  <c r="U15" i="7"/>
  <c r="HB14" i="7"/>
  <c r="GX14" i="7"/>
  <c r="GO14" i="7"/>
  <c r="GK14" i="7"/>
  <c r="GG14" i="7"/>
  <c r="FY14" i="7"/>
  <c r="FU14" i="7"/>
  <c r="FL14" i="7"/>
  <c r="FH14" i="7"/>
  <c r="EZ14" i="7"/>
  <c r="EV14" i="7"/>
  <c r="ER14" i="7"/>
  <c r="DV14" i="7"/>
  <c r="DR14" i="7"/>
  <c r="DN14" i="7"/>
  <c r="CQ14" i="7"/>
  <c r="CM14" i="7"/>
  <c r="CE14" i="7"/>
  <c r="CA14" i="7"/>
  <c r="BW14" i="7"/>
  <c r="BP14" i="7"/>
  <c r="BL14" i="7"/>
  <c r="BC14" i="7"/>
  <c r="AY14" i="7"/>
  <c r="AQ14" i="7"/>
  <c r="AM14" i="7"/>
  <c r="AI14" i="7"/>
  <c r="Z14" i="7"/>
  <c r="V14" i="7"/>
  <c r="HA13" i="7"/>
  <c r="GW13" i="7"/>
  <c r="GL13" i="7"/>
  <c r="GH13" i="7"/>
  <c r="FX13" i="7"/>
  <c r="FT13" i="7"/>
  <c r="FI13" i="7"/>
  <c r="EY13" i="7"/>
  <c r="EU13" i="7"/>
  <c r="DV13" i="7"/>
  <c r="DR13" i="7"/>
  <c r="CT13" i="7"/>
  <c r="CP13" i="7"/>
  <c r="CF13" i="7"/>
  <c r="CB13" i="7"/>
  <c r="BR13" i="7"/>
  <c r="BN13" i="7"/>
  <c r="BC13" i="7"/>
  <c r="AY13" i="7"/>
  <c r="AO13" i="7"/>
  <c r="AK13" i="7"/>
  <c r="AA13" i="7"/>
  <c r="W13" i="7"/>
  <c r="B13" i="7" s="1"/>
  <c r="GZ12" i="7"/>
  <c r="GM12" i="7"/>
  <c r="GI12" i="7"/>
  <c r="FW12" i="7"/>
  <c r="FK12" i="7"/>
  <c r="FG12" i="7"/>
  <c r="EU12" i="7"/>
  <c r="DU12" i="7"/>
  <c r="DQ12" i="7"/>
  <c r="CQ12" i="7"/>
  <c r="CE12" i="7"/>
  <c r="CA12" i="7"/>
  <c r="BO12" i="7"/>
  <c r="BB12" i="7"/>
  <c r="AX12" i="7"/>
  <c r="AL12" i="7"/>
  <c r="Z12" i="7"/>
  <c r="V12" i="7"/>
  <c r="GL11" i="7"/>
  <c r="FX11" i="7"/>
  <c r="FK11" i="7"/>
  <c r="FG11" i="7"/>
  <c r="ET11" i="7"/>
  <c r="DR11" i="7"/>
  <c r="CQ11" i="7"/>
  <c r="CC11" i="7"/>
  <c r="BN11" i="7"/>
  <c r="AY11" i="7"/>
  <c r="Z11" i="7"/>
  <c r="V11" i="7"/>
  <c r="FH10" i="7"/>
  <c r="DR10" i="7"/>
  <c r="AL10" i="7"/>
  <c r="FI9" i="7"/>
  <c r="CB26" i="7"/>
  <c r="CQ25" i="7"/>
  <c r="CQ26" i="7" s="1"/>
  <c r="GM24" i="7"/>
  <c r="BP24" i="7"/>
  <c r="BP25" i="7" s="1"/>
  <c r="GX23" i="7"/>
  <c r="DS23" i="7"/>
  <c r="AL23" i="7"/>
  <c r="FY22" i="7"/>
  <c r="DN22" i="7"/>
  <c r="BD22" i="7"/>
  <c r="BD23" i="7" s="1"/>
  <c r="U22" i="7"/>
  <c r="GC21" i="7"/>
  <c r="EZ21" i="7"/>
  <c r="DO21" i="7"/>
  <c r="CB21" i="7"/>
  <c r="BA21" i="7"/>
  <c r="AI21" i="7"/>
  <c r="T21" i="7"/>
  <c r="GK20" i="7"/>
  <c r="FS20" i="7"/>
  <c r="EZ20" i="7"/>
  <c r="DU20" i="7"/>
  <c r="CU20" i="7"/>
  <c r="CU21" i="7" s="1"/>
  <c r="CE20" i="7"/>
  <c r="BP20" i="7"/>
  <c r="BA20" i="7"/>
  <c r="AN20" i="7"/>
  <c r="AA20" i="7"/>
  <c r="HD19" i="7"/>
  <c r="GU19" i="7"/>
  <c r="GH19" i="7"/>
  <c r="FX19" i="7"/>
  <c r="FM19" i="7"/>
  <c r="EZ19" i="7"/>
  <c r="EQ19" i="7"/>
  <c r="DR19" i="7"/>
  <c r="CS19" i="7"/>
  <c r="CL19" i="7"/>
  <c r="CC19" i="7"/>
  <c r="BS19" i="7"/>
  <c r="BM19" i="7"/>
  <c r="BD19" i="7"/>
  <c r="AV19" i="7"/>
  <c r="AM19" i="7"/>
  <c r="AG19" i="7"/>
  <c r="W19" i="7"/>
  <c r="HC18" i="7"/>
  <c r="GV18" i="7"/>
  <c r="GL18" i="7"/>
  <c r="GF18" i="7"/>
  <c r="FW18" i="7"/>
  <c r="FM18" i="7"/>
  <c r="FF18" i="7"/>
  <c r="EX18" i="7"/>
  <c r="EP18" i="7"/>
  <c r="DR18" i="7"/>
  <c r="CU18" i="7"/>
  <c r="CM18" i="7"/>
  <c r="CE18" i="7"/>
  <c r="BX18" i="7"/>
  <c r="BN18" i="7"/>
  <c r="BE18" i="7"/>
  <c r="AY18" i="7"/>
  <c r="AO18" i="7"/>
  <c r="AH18" i="7"/>
  <c r="Y18" i="7"/>
  <c r="HD17" i="7"/>
  <c r="GX17" i="7"/>
  <c r="GO17" i="7"/>
  <c r="GG17" i="7"/>
  <c r="FX17" i="7"/>
  <c r="FR17" i="7"/>
  <c r="FH17" i="7"/>
  <c r="EY17" i="7"/>
  <c r="ER17" i="7"/>
  <c r="DS17" i="7"/>
  <c r="DM17" i="7"/>
  <c r="CP17" i="7"/>
  <c r="CF17" i="7"/>
  <c r="BY17" i="7"/>
  <c r="BQ17" i="7"/>
  <c r="BI17" i="7"/>
  <c r="AZ17" i="7"/>
  <c r="AQ17" i="7"/>
  <c r="AI17" i="7"/>
  <c r="AA17" i="7"/>
  <c r="T17" i="7"/>
  <c r="GY16" i="7"/>
  <c r="GP16" i="7"/>
  <c r="GJ16" i="7"/>
  <c r="FZ16" i="7"/>
  <c r="FS16" i="7"/>
  <c r="FJ16" i="7"/>
  <c r="EZ16" i="7"/>
  <c r="ET16" i="7"/>
  <c r="DV16" i="7"/>
  <c r="DP16" i="7"/>
  <c r="CU16" i="7"/>
  <c r="CP16" i="7"/>
  <c r="CH16" i="7"/>
  <c r="CC16" i="7"/>
  <c r="BX16" i="7"/>
  <c r="BP16" i="7"/>
  <c r="BK16" i="7"/>
  <c r="BD16" i="7"/>
  <c r="AX16" i="7"/>
  <c r="AQ16" i="7"/>
  <c r="AL16" i="7"/>
  <c r="AD16" i="7"/>
  <c r="Y16" i="7"/>
  <c r="T16" i="7"/>
  <c r="HA15" i="7"/>
  <c r="GV15" i="7"/>
  <c r="GO15" i="7"/>
  <c r="Y10" i="7"/>
  <c r="ET10" i="7"/>
  <c r="FJ10" i="7"/>
  <c r="Y11" i="7"/>
  <c r="AZ11" i="7"/>
  <c r="CA11" i="7"/>
  <c r="CP11" i="7"/>
  <c r="DS11" i="7"/>
  <c r="EV11" i="7"/>
  <c r="FJ11" i="7"/>
  <c r="FY11" i="7"/>
  <c r="GY11" i="7"/>
  <c r="Y12" i="7"/>
  <c r="AM12" i="7"/>
  <c r="AZ12" i="7"/>
  <c r="BN12" i="7"/>
  <c r="CB12" i="7"/>
  <c r="CO12" i="7"/>
  <c r="DP12" i="7"/>
  <c r="ER12" i="7"/>
  <c r="EW12" i="7"/>
  <c r="FJ12" i="7"/>
  <c r="FX12" i="7"/>
  <c r="GK12" i="7"/>
  <c r="GY12" i="7"/>
  <c r="X13" i="7"/>
  <c r="AI13" i="7"/>
  <c r="AN13" i="7"/>
  <c r="AZ13" i="7"/>
  <c r="BL13" i="7"/>
  <c r="BQ13" i="7"/>
  <c r="CC13" i="7"/>
  <c r="CN13" i="7"/>
  <c r="CS13" i="7"/>
  <c r="DS13" i="7"/>
  <c r="ES13" i="7"/>
  <c r="EX13" i="7"/>
  <c r="FJ13" i="7"/>
  <c r="FV13" i="7"/>
  <c r="GA13" i="7"/>
  <c r="GM13" i="7"/>
  <c r="GY13" i="7"/>
  <c r="U14" i="7"/>
  <c r="AA14" i="7"/>
  <c r="AK14" i="7"/>
  <c r="AP14" i="7"/>
  <c r="AZ14" i="7"/>
  <c r="BJ14" i="7"/>
  <c r="BO14" i="7"/>
  <c r="BX14" i="7"/>
  <c r="CC14" i="7"/>
  <c r="CL14" i="7"/>
  <c r="CR14" i="7"/>
  <c r="DP14" i="7"/>
  <c r="DU14" i="7"/>
  <c r="ES14" i="7"/>
  <c r="EX14" i="7"/>
  <c r="FG14" i="7"/>
  <c r="FM14" i="7"/>
  <c r="FW14" i="7"/>
  <c r="GB14" i="7"/>
  <c r="GL14" i="7"/>
  <c r="GV14" i="7"/>
  <c r="HA14" i="7"/>
  <c r="V15" i="7"/>
  <c r="AA15" i="7"/>
  <c r="AH15" i="7"/>
  <c r="AN15" i="7"/>
  <c r="AU15" i="7"/>
  <c r="AZ15" i="7"/>
  <c r="BF15" i="7"/>
  <c r="BM15" i="7"/>
  <c r="BR15" i="7"/>
  <c r="BZ15" i="7"/>
  <c r="CF15" i="7"/>
  <c r="CO15" i="7"/>
  <c r="DM15" i="7"/>
  <c r="DS15" i="7"/>
  <c r="EQ15" i="7"/>
  <c r="EY15" i="7"/>
  <c r="FH15" i="7"/>
  <c r="FN15" i="7"/>
  <c r="FY15" i="7"/>
  <c r="GH15" i="7"/>
  <c r="GQ15" i="7"/>
  <c r="HD15" i="7"/>
  <c r="AB16" i="7"/>
  <c r="AN16" i="7"/>
  <c r="BA16" i="7"/>
  <c r="BN16" i="7"/>
  <c r="BZ16" i="7"/>
  <c r="CM16" i="7"/>
  <c r="DN16" i="7"/>
  <c r="EP16" i="7"/>
  <c r="FF16" i="7"/>
  <c r="FW16" i="7"/>
  <c r="GL16" i="7"/>
  <c r="HC16" i="7"/>
  <c r="AG17" i="7"/>
  <c r="AV17" i="7"/>
  <c r="BM17" i="7"/>
  <c r="CC17" i="7"/>
  <c r="CS17" i="7"/>
  <c r="DW17" i="7"/>
  <c r="FE17" i="7"/>
  <c r="FT17" i="7"/>
  <c r="GK17" i="7"/>
  <c r="HB17" i="7"/>
  <c r="AB18" i="7"/>
  <c r="AU18" i="7"/>
  <c r="BK18" i="7"/>
  <c r="CA18" i="7"/>
  <c r="CQ18" i="7"/>
  <c r="DV18" i="7"/>
  <c r="EZ18" i="7"/>
  <c r="FS18" i="7"/>
  <c r="GJ18" i="7"/>
  <c r="GY18" i="7"/>
  <c r="AA19" i="7"/>
  <c r="AQ19" i="7"/>
  <c r="BI19" i="7"/>
  <c r="BY19" i="7"/>
  <c r="CP19" i="7"/>
  <c r="DU19" i="7"/>
  <c r="FH19" i="7"/>
  <c r="GF19" i="7"/>
  <c r="GY19" i="7"/>
  <c r="AH20" i="7"/>
  <c r="BK20" i="7"/>
  <c r="CM20" i="7"/>
  <c r="ES20" i="7"/>
  <c r="GB20" i="7"/>
  <c r="V21" i="7"/>
  <c r="BL21" i="7"/>
  <c r="ER21" i="7"/>
  <c r="GQ21" i="7"/>
  <c r="CD22" i="7"/>
  <c r="GV22" i="7"/>
  <c r="FT23" i="7"/>
  <c r="EV24" i="7"/>
  <c r="GX25" i="7"/>
  <c r="GL26" i="7"/>
  <c r="FH26" i="7"/>
  <c r="AZ26" i="7"/>
  <c r="AZ27" i="7" s="1"/>
  <c r="W26" i="7"/>
  <c r="GL25" i="7"/>
  <c r="DQ25" i="7"/>
  <c r="DQ26" i="7" s="1"/>
  <c r="CC25" i="7"/>
  <c r="BM25" i="7"/>
  <c r="BM26" i="7" s="1"/>
  <c r="AX25" i="7"/>
  <c r="X25" i="7"/>
  <c r="GX24" i="7"/>
  <c r="GJ24" i="7"/>
  <c r="FU24" i="7"/>
  <c r="FU25" i="7" s="1"/>
  <c r="FH24" i="7"/>
  <c r="ES24" i="7"/>
  <c r="BZ24" i="7"/>
  <c r="BZ25" i="7" s="1"/>
  <c r="BK24" i="7"/>
  <c r="AW24" i="7"/>
  <c r="AI24" i="7"/>
  <c r="GW23" i="7"/>
  <c r="GK23" i="7"/>
  <c r="FW23" i="7"/>
  <c r="FJ23" i="7"/>
  <c r="DU23" i="7"/>
  <c r="DU24" i="7" s="1"/>
  <c r="DN23" i="7"/>
  <c r="CM23" i="7"/>
  <c r="CM24" i="7" s="1"/>
  <c r="BZ23" i="7"/>
  <c r="BN23" i="7"/>
  <c r="BB23" i="7"/>
  <c r="AO23" i="7"/>
  <c r="AO24" i="7" s="1"/>
  <c r="AH23" i="7"/>
  <c r="V23" i="7"/>
  <c r="GX22" i="7"/>
  <c r="GN22" i="7"/>
  <c r="GG22" i="7"/>
  <c r="FV22" i="7"/>
  <c r="FL22" i="7"/>
  <c r="FE22" i="7"/>
  <c r="ER22" i="7"/>
  <c r="DR22" i="7"/>
  <c r="CO22" i="7"/>
  <c r="CC22" i="7"/>
  <c r="BW22" i="7"/>
  <c r="BO22" i="7"/>
  <c r="BJ22" i="7"/>
  <c r="BA22" i="7"/>
  <c r="AV22" i="7"/>
  <c r="AN22" i="7"/>
  <c r="AH22" i="7"/>
  <c r="Y22" i="7"/>
  <c r="T22" i="7"/>
  <c r="T23" i="7" s="1"/>
  <c r="HA21" i="7"/>
  <c r="GV21" i="7"/>
  <c r="GO21" i="7"/>
  <c r="GJ21" i="7"/>
  <c r="GF21" i="7"/>
  <c r="FZ21" i="7"/>
  <c r="FV21" i="7"/>
  <c r="FR21" i="7"/>
  <c r="FK21" i="7"/>
  <c r="FG21" i="7"/>
  <c r="FA21" i="7"/>
  <c r="EW21" i="7"/>
  <c r="ES21" i="7"/>
  <c r="DX21" i="7"/>
  <c r="DT21" i="7"/>
  <c r="DP21" i="7"/>
  <c r="CR21" i="7"/>
  <c r="CN21" i="7"/>
  <c r="CH21" i="7"/>
  <c r="CH22" i="7" s="1"/>
  <c r="CD21" i="7"/>
  <c r="BZ21" i="7"/>
  <c r="BT21" i="7"/>
  <c r="BP21" i="7"/>
  <c r="GY26" i="7"/>
  <c r="GJ26" i="7"/>
  <c r="FI26" i="7"/>
  <c r="CP26" i="7"/>
  <c r="CP27" i="7" s="1"/>
  <c r="BN26" i="7"/>
  <c r="AY26" i="7"/>
  <c r="Y26" i="7"/>
  <c r="GZ25" i="7"/>
  <c r="GM25" i="7"/>
  <c r="GI25" i="7"/>
  <c r="FV25" i="7"/>
  <c r="FI25" i="7"/>
  <c r="EV25" i="7"/>
  <c r="EV26" i="7" s="1"/>
  <c r="DS25" i="7"/>
  <c r="DS26" i="7" s="1"/>
  <c r="CA25" i="7"/>
  <c r="BN25" i="7"/>
  <c r="BA25" i="7"/>
  <c r="AN25" i="7"/>
  <c r="AJ25" i="7"/>
  <c r="W25" i="7"/>
  <c r="B25" i="7" s="1"/>
  <c r="GZ24" i="7"/>
  <c r="GV24" i="7"/>
  <c r="GK24" i="7"/>
  <c r="FV24" i="7"/>
  <c r="FK24" i="7"/>
  <c r="FG24" i="7"/>
  <c r="EU24" i="7"/>
  <c r="DQ24" i="7"/>
  <c r="CR24" i="7"/>
  <c r="CR25" i="7" s="1"/>
  <c r="CN24" i="7"/>
  <c r="CN25" i="7" s="1"/>
  <c r="CC24" i="7"/>
  <c r="BY24" i="7"/>
  <c r="BN24" i="7"/>
  <c r="AY24" i="7"/>
  <c r="AN24" i="7"/>
  <c r="AJ24" i="7"/>
  <c r="Y24" i="7"/>
  <c r="U24" i="7"/>
  <c r="GZ23" i="7"/>
  <c r="GV23" i="7"/>
  <c r="GM23" i="7"/>
  <c r="GI23" i="7"/>
  <c r="FY23" i="7"/>
  <c r="FU23" i="7"/>
  <c r="FK23" i="7"/>
  <c r="FG23" i="7"/>
  <c r="EW23" i="7"/>
  <c r="ES23" i="7"/>
  <c r="DT23" i="7"/>
  <c r="DP23" i="7"/>
  <c r="CR23" i="7"/>
  <c r="CN23" i="7"/>
  <c r="CE23" i="7"/>
  <c r="CE24" i="7" s="1"/>
  <c r="CA23" i="7"/>
  <c r="BQ23" i="7"/>
  <c r="BQ24" i="7" s="1"/>
  <c r="BM23" i="7"/>
  <c r="AZ23" i="7"/>
  <c r="AV23" i="7"/>
  <c r="AM23" i="7"/>
  <c r="AI23" i="7"/>
  <c r="Y23" i="7"/>
  <c r="HA22" i="7"/>
  <c r="GW22" i="7"/>
  <c r="GL22" i="7"/>
  <c r="GH22" i="7"/>
  <c r="GA22" i="7"/>
  <c r="FW22" i="7"/>
  <c r="FS22" i="7"/>
  <c r="FK22" i="7"/>
  <c r="FG22" i="7"/>
  <c r="EX22" i="7"/>
  <c r="EX23" i="7" s="1"/>
  <c r="ET22" i="7"/>
  <c r="DS22" i="7"/>
  <c r="FI27" i="7"/>
  <c r="GX26" i="7"/>
  <c r="FW26" i="7"/>
  <c r="EU26" i="7"/>
  <c r="BA26" i="7"/>
  <c r="GY25" i="7"/>
  <c r="GK25" i="7"/>
  <c r="FW25" i="7"/>
  <c r="FH25" i="7"/>
  <c r="ET25" i="7"/>
  <c r="BB25" i="7"/>
  <c r="AM25" i="7"/>
  <c r="Y25" i="7"/>
  <c r="HA24" i="7"/>
  <c r="GN24" i="7"/>
  <c r="GI24" i="7"/>
  <c r="FW24" i="7"/>
  <c r="FJ24" i="7"/>
  <c r="EW24" i="7"/>
  <c r="EW25" i="7" s="1"/>
  <c r="DP24" i="7"/>
  <c r="DP25" i="7" s="1"/>
  <c r="CP24" i="7"/>
  <c r="CD24" i="7"/>
  <c r="CD25" i="7" s="1"/>
  <c r="BL24" i="7"/>
  <c r="AZ24" i="7"/>
  <c r="AM24" i="7"/>
  <c r="V24" i="7"/>
  <c r="GY23" i="7"/>
  <c r="GJ23" i="7"/>
  <c r="FX23" i="7"/>
  <c r="FS23" i="7"/>
  <c r="FH23" i="7"/>
  <c r="EV23" i="7"/>
  <c r="DQ23" i="7"/>
  <c r="CQ23" i="7"/>
  <c r="CB23" i="7"/>
  <c r="BP23" i="7"/>
  <c r="BK23" i="7"/>
  <c r="BA23" i="7"/>
  <c r="AK23" i="7"/>
  <c r="Z23" i="7"/>
  <c r="GY22" i="7"/>
  <c r="GK22" i="7"/>
  <c r="GF22" i="7"/>
  <c r="FX22" i="7"/>
  <c r="FR22" i="7"/>
  <c r="FI22" i="7"/>
  <c r="ES22" i="7"/>
  <c r="DU22" i="7"/>
  <c r="DP22" i="7"/>
  <c r="CP22" i="7"/>
  <c r="CL22" i="7"/>
  <c r="CL23" i="7" s="1"/>
  <c r="CF22" i="7"/>
  <c r="CF23" i="7" s="1"/>
  <c r="CB22" i="7"/>
  <c r="BX22" i="7"/>
  <c r="BQ22" i="7"/>
  <c r="BM22" i="7"/>
  <c r="BI22" i="7"/>
  <c r="BB22" i="7"/>
  <c r="AX22" i="7"/>
  <c r="AM22" i="7"/>
  <c r="AI22" i="7"/>
  <c r="AA22" i="7"/>
  <c r="W22" i="7"/>
  <c r="HB21" i="7"/>
  <c r="GX21" i="7"/>
  <c r="GT21" i="7"/>
  <c r="GT22" i="7" s="1"/>
  <c r="GN21" i="7"/>
  <c r="B5" i="5"/>
  <c r="B6" i="5"/>
  <c r="B7" i="5"/>
  <c r="B8" i="5"/>
  <c r="B9" i="5"/>
  <c r="B10" i="5"/>
  <c r="B11" i="5"/>
  <c r="B12" i="5"/>
  <c r="B13" i="5"/>
  <c r="B14" i="5"/>
  <c r="B15" i="5"/>
  <c r="B16" i="5"/>
  <c r="B17" i="5"/>
  <c r="B18" i="5"/>
  <c r="B19" i="5"/>
  <c r="B20" i="5"/>
  <c r="B21" i="5"/>
  <c r="B22" i="5"/>
  <c r="B23" i="5"/>
  <c r="B24" i="5"/>
  <c r="B25" i="5"/>
  <c r="B26" i="5"/>
  <c r="B27" i="5"/>
  <c r="AH31" i="1" s="1"/>
  <c r="B4" i="5"/>
  <c r="B26" i="7" l="1"/>
  <c r="AI51" i="1" s="1"/>
  <c r="B12" i="7"/>
  <c r="AI37" i="1" s="1"/>
  <c r="B11" i="7"/>
  <c r="AI12" i="1" s="1"/>
  <c r="B23" i="7"/>
  <c r="AI48" i="1" s="1"/>
  <c r="B14" i="7"/>
  <c r="AI15" i="1" s="1"/>
  <c r="AH30" i="1"/>
  <c r="AH54" i="1"/>
  <c r="AH26" i="1"/>
  <c r="AH50" i="1"/>
  <c r="AH22" i="1"/>
  <c r="AH46" i="1"/>
  <c r="AH18" i="1"/>
  <c r="AH42" i="1"/>
  <c r="AH14" i="1"/>
  <c r="AH38" i="1"/>
  <c r="AH10" i="1"/>
  <c r="AH34" i="1"/>
  <c r="AH29" i="1"/>
  <c r="AH53" i="1"/>
  <c r="AH25" i="1"/>
  <c r="AH49" i="1"/>
  <c r="AH21" i="1"/>
  <c r="AH45" i="1"/>
  <c r="AH17" i="1"/>
  <c r="AH41" i="1"/>
  <c r="AH13" i="1"/>
  <c r="AH37" i="1"/>
  <c r="AH9" i="1"/>
  <c r="AH33" i="1"/>
  <c r="AI14" i="1"/>
  <c r="AI38" i="1"/>
  <c r="AI25" i="1"/>
  <c r="AI49" i="1"/>
  <c r="AH8" i="1"/>
  <c r="AH32" i="1"/>
  <c r="AH28" i="1"/>
  <c r="AH52" i="1"/>
  <c r="AH24" i="1"/>
  <c r="AH48" i="1"/>
  <c r="AH20" i="1"/>
  <c r="AH44" i="1"/>
  <c r="AH16" i="1"/>
  <c r="AH40" i="1"/>
  <c r="AH12" i="1"/>
  <c r="AH36" i="1"/>
  <c r="AH27" i="1"/>
  <c r="AH51" i="1"/>
  <c r="AH23" i="1"/>
  <c r="AH47" i="1"/>
  <c r="AH19" i="1"/>
  <c r="AH43" i="1"/>
  <c r="AH15" i="1"/>
  <c r="AH39" i="1"/>
  <c r="AH11" i="1"/>
  <c r="AH35" i="1"/>
  <c r="AI26" i="1"/>
  <c r="AI50" i="1"/>
  <c r="AI11" i="1"/>
  <c r="AI35" i="1"/>
  <c r="B20" i="7"/>
  <c r="B16" i="7"/>
  <c r="B22" i="7"/>
  <c r="B15" i="7"/>
  <c r="B17" i="7"/>
  <c r="B18" i="7"/>
  <c r="B19" i="7"/>
  <c r="B21" i="7"/>
  <c r="AI27" i="1" l="1"/>
  <c r="AI13" i="1"/>
  <c r="AI36" i="1"/>
  <c r="AI24" i="1"/>
  <c r="AI39" i="1"/>
  <c r="T23" i="1"/>
  <c r="AI17" i="1"/>
  <c r="AI41" i="1"/>
  <c r="AI22" i="1"/>
  <c r="AI46" i="1"/>
  <c r="AI21" i="1"/>
  <c r="AI45" i="1"/>
  <c r="AI20" i="1"/>
  <c r="AI44" i="1"/>
  <c r="AI16" i="1"/>
  <c r="AI40" i="1"/>
  <c r="AI18" i="1"/>
  <c r="AI42" i="1"/>
  <c r="AI19" i="1"/>
  <c r="AI43" i="1"/>
  <c r="AI23" i="1"/>
  <c r="AI47" i="1"/>
  <c r="E21" i="1"/>
  <c r="T25" i="1" l="1"/>
  <c r="E36" i="1" l="1"/>
  <c r="E22" i="1" s="1"/>
  <c r="E9" i="1"/>
  <c r="E24" i="1" l="1"/>
  <c r="E25" i="1" s="1"/>
  <c r="F22" i="1"/>
  <c r="D36" i="1" l="1"/>
  <c r="E12" i="1" l="1"/>
  <c r="E13" i="1" s="1"/>
  <c r="E10" i="1"/>
  <c r="AG9" i="1"/>
  <c r="AG13" i="1"/>
  <c r="AG17" i="1"/>
  <c r="AG21" i="1"/>
  <c r="AG25" i="1"/>
  <c r="AP25" i="1" s="1"/>
  <c r="AG29" i="1"/>
  <c r="AV33" i="1"/>
  <c r="AV37" i="1"/>
  <c r="AV41" i="1"/>
  <c r="AV45" i="1"/>
  <c r="AV49" i="1"/>
  <c r="AV53" i="1"/>
  <c r="AG10" i="1"/>
  <c r="AG14" i="1"/>
  <c r="AG18" i="1"/>
  <c r="AG22" i="1"/>
  <c r="AG26" i="1"/>
  <c r="AG30" i="1"/>
  <c r="AV34" i="1"/>
  <c r="AV38" i="1"/>
  <c r="AV42" i="1"/>
  <c r="AV46" i="1"/>
  <c r="AV50" i="1"/>
  <c r="AV54" i="1"/>
  <c r="AG11" i="1"/>
  <c r="AG15" i="1"/>
  <c r="AG19" i="1"/>
  <c r="AG23" i="1"/>
  <c r="AG27" i="1"/>
  <c r="AG31" i="1"/>
  <c r="AV35" i="1"/>
  <c r="AV39" i="1"/>
  <c r="AV43" i="1"/>
  <c r="AV47" i="1"/>
  <c r="AV51" i="1"/>
  <c r="AG8" i="1"/>
  <c r="AG12" i="1"/>
  <c r="AG16" i="1"/>
  <c r="AG20" i="1"/>
  <c r="AG24" i="1"/>
  <c r="AG28" i="1"/>
  <c r="AV32" i="1"/>
  <c r="AV36" i="1"/>
  <c r="AV40" i="1"/>
  <c r="AV44" i="1"/>
  <c r="AV48" i="1"/>
  <c r="AV52" i="1"/>
  <c r="F10" i="1"/>
  <c r="AV19" i="1" l="1"/>
  <c r="AY19" i="1"/>
  <c r="AV18" i="1"/>
  <c r="AY18" i="1"/>
  <c r="AV17" i="1"/>
  <c r="AY17" i="1"/>
  <c r="AV16" i="1"/>
  <c r="AY16" i="1"/>
  <c r="AV31" i="1"/>
  <c r="AY31" i="1"/>
  <c r="AV15" i="1"/>
  <c r="AY15" i="1"/>
  <c r="AV30" i="1"/>
  <c r="AY30" i="1"/>
  <c r="AV14" i="1"/>
  <c r="AY14" i="1"/>
  <c r="AV29" i="1"/>
  <c r="AY29" i="1"/>
  <c r="AV13" i="1"/>
  <c r="AY13" i="1"/>
  <c r="AV28" i="1"/>
  <c r="AY28" i="1"/>
  <c r="AV27" i="1"/>
  <c r="AY27" i="1"/>
  <c r="AV11" i="1"/>
  <c r="AY11" i="1"/>
  <c r="AV26" i="1"/>
  <c r="AY26" i="1"/>
  <c r="AV10" i="1"/>
  <c r="AY10" i="1"/>
  <c r="AV25" i="1"/>
  <c r="AY25" i="1"/>
  <c r="AV9" i="1"/>
  <c r="AY9" i="1"/>
  <c r="AV20" i="1"/>
  <c r="AY20" i="1"/>
  <c r="AV12" i="1"/>
  <c r="AY12" i="1"/>
  <c r="AV24" i="1"/>
  <c r="AY24" i="1"/>
  <c r="AV8" i="1"/>
  <c r="AY34" i="1"/>
  <c r="AY38" i="1"/>
  <c r="AY42" i="1"/>
  <c r="AY46" i="1"/>
  <c r="AY50" i="1"/>
  <c r="AY54" i="1"/>
  <c r="AY35" i="1"/>
  <c r="AY39" i="1"/>
  <c r="AY43" i="1"/>
  <c r="AY47" i="1"/>
  <c r="AY51" i="1"/>
  <c r="AY8" i="1"/>
  <c r="AY32" i="1"/>
  <c r="AY36" i="1"/>
  <c r="AY40" i="1"/>
  <c r="AY44" i="1"/>
  <c r="AY48" i="1"/>
  <c r="AY52" i="1"/>
  <c r="AY41" i="1"/>
  <c r="AY45" i="1"/>
  <c r="AY33" i="1"/>
  <c r="AY49" i="1"/>
  <c r="AY37" i="1"/>
  <c r="AY53" i="1"/>
  <c r="AV23" i="1"/>
  <c r="AY23" i="1"/>
  <c r="AV22" i="1"/>
  <c r="AY22" i="1"/>
  <c r="AV21" i="1"/>
  <c r="AY21" i="1"/>
  <c r="AP31" i="1"/>
  <c r="AP29" i="1"/>
  <c r="AP11" i="1"/>
  <c r="AO21" i="1"/>
  <c r="AJ21" i="1"/>
  <c r="AP21" i="1"/>
  <c r="AO9" i="1"/>
  <c r="AJ9" i="1"/>
  <c r="AP9" i="1"/>
  <c r="AO14" i="1"/>
  <c r="AJ14" i="1"/>
  <c r="AP14" i="1"/>
  <c r="AO24" i="1"/>
  <c r="AJ24" i="1"/>
  <c r="AP24" i="1"/>
  <c r="AP33" i="1"/>
  <c r="AJ33" i="1"/>
  <c r="AO33" i="1"/>
  <c r="AO13" i="1"/>
  <c r="AJ13" i="1"/>
  <c r="AO53" i="1"/>
  <c r="AP53" i="1"/>
  <c r="AJ53" i="1"/>
  <c r="AP42" i="1"/>
  <c r="AO42" i="1"/>
  <c r="AJ42" i="1"/>
  <c r="AO10" i="1"/>
  <c r="AJ10" i="1"/>
  <c r="AP10" i="1"/>
  <c r="AP47" i="1"/>
  <c r="AO47" i="1"/>
  <c r="AJ47" i="1"/>
  <c r="AJ8" i="1"/>
  <c r="AL8" i="1" s="1"/>
  <c r="AO8" i="1"/>
  <c r="AP8" i="1"/>
  <c r="AO49" i="1"/>
  <c r="AP49" i="1"/>
  <c r="AJ49" i="1"/>
  <c r="AO20" i="1"/>
  <c r="AJ20" i="1"/>
  <c r="AP20" i="1"/>
  <c r="AP38" i="1"/>
  <c r="AO38" i="1"/>
  <c r="AJ38" i="1"/>
  <c r="AO27" i="1"/>
  <c r="AJ27" i="1"/>
  <c r="AP27" i="1"/>
  <c r="AO46" i="1"/>
  <c r="AP46" i="1"/>
  <c r="AJ46" i="1"/>
  <c r="AO22" i="1"/>
  <c r="AJ22" i="1"/>
  <c r="AP22" i="1"/>
  <c r="AO23" i="1"/>
  <c r="AJ23" i="1"/>
  <c r="AP23" i="1"/>
  <c r="AO25" i="1"/>
  <c r="AQ25" i="1" s="1"/>
  <c r="AJ25" i="1"/>
  <c r="AO28" i="1"/>
  <c r="AJ28" i="1"/>
  <c r="AP28" i="1"/>
  <c r="AP45" i="1"/>
  <c r="AO45" i="1"/>
  <c r="AJ45" i="1"/>
  <c r="AO15" i="1"/>
  <c r="AJ15" i="1"/>
  <c r="AP15" i="1"/>
  <c r="AO36" i="1"/>
  <c r="AJ36" i="1"/>
  <c r="AP36" i="1"/>
  <c r="AP54" i="1"/>
  <c r="AO54" i="1"/>
  <c r="AJ54" i="1"/>
  <c r="AO26" i="1"/>
  <c r="AJ26" i="1"/>
  <c r="AP26" i="1"/>
  <c r="AO17" i="1"/>
  <c r="AJ17" i="1"/>
  <c r="AP17" i="1"/>
  <c r="AO34" i="1"/>
  <c r="AJ34" i="1"/>
  <c r="AP34" i="1"/>
  <c r="AO51" i="1"/>
  <c r="AP51" i="1"/>
  <c r="AJ51" i="1"/>
  <c r="AP44" i="1"/>
  <c r="AO44" i="1"/>
  <c r="AJ44" i="1"/>
  <c r="AP48" i="1"/>
  <c r="AO48" i="1"/>
  <c r="AJ48" i="1"/>
  <c r="AJ31" i="1"/>
  <c r="AO31" i="1"/>
  <c r="AO39" i="1"/>
  <c r="AP39" i="1"/>
  <c r="AJ39" i="1"/>
  <c r="AO11" i="1"/>
  <c r="AJ11" i="1"/>
  <c r="AO50" i="1"/>
  <c r="AP50" i="1"/>
  <c r="AJ50" i="1"/>
  <c r="AP13" i="1"/>
  <c r="AP52" i="1"/>
  <c r="AO52" i="1"/>
  <c r="AJ52" i="1"/>
  <c r="AJ30" i="1"/>
  <c r="AO30" i="1"/>
  <c r="AP30" i="1"/>
  <c r="AP37" i="1"/>
  <c r="AO37" i="1"/>
  <c r="AJ37" i="1"/>
  <c r="AO43" i="1"/>
  <c r="AP43" i="1"/>
  <c r="AJ43" i="1"/>
  <c r="AO19" i="1"/>
  <c r="AJ19" i="1"/>
  <c r="AP19" i="1"/>
  <c r="T24" i="1"/>
  <c r="AO40" i="1"/>
  <c r="AP40" i="1"/>
  <c r="AJ40" i="1"/>
  <c r="AO29" i="1"/>
  <c r="AJ29" i="1"/>
  <c r="AO12" i="1"/>
  <c r="AJ12" i="1"/>
  <c r="AP12" i="1"/>
  <c r="AO41" i="1"/>
  <c r="AP41" i="1"/>
  <c r="AJ41" i="1"/>
  <c r="AO16" i="1"/>
  <c r="AJ16" i="1"/>
  <c r="AP16" i="1"/>
  <c r="AO18" i="1"/>
  <c r="AJ18" i="1"/>
  <c r="AP18" i="1"/>
  <c r="AJ35" i="1"/>
  <c r="AP35" i="1"/>
  <c r="AO35" i="1"/>
  <c r="AO32" i="1"/>
  <c r="AP32" i="1"/>
  <c r="AJ32" i="1"/>
  <c r="BC22" i="1" l="1"/>
  <c r="BC53" i="1"/>
  <c r="BC45" i="1"/>
  <c r="BC44" i="1"/>
  <c r="BC8" i="1"/>
  <c r="BC39" i="1"/>
  <c r="BC46" i="1"/>
  <c r="BC37" i="1"/>
  <c r="BC41" i="1"/>
  <c r="BC40" i="1"/>
  <c r="BC51" i="1"/>
  <c r="BC35" i="1"/>
  <c r="BC42" i="1"/>
  <c r="BC24" i="1"/>
  <c r="BC20" i="1"/>
  <c r="BC25" i="1"/>
  <c r="BC26" i="1"/>
  <c r="BC27" i="1"/>
  <c r="BC13" i="1"/>
  <c r="BC14" i="1"/>
  <c r="BC15" i="1"/>
  <c r="BC16" i="1"/>
  <c r="BC18" i="1"/>
  <c r="BC21" i="1"/>
  <c r="BC23" i="1"/>
  <c r="BC49" i="1"/>
  <c r="BC52" i="1"/>
  <c r="BC36" i="1"/>
  <c r="BC47" i="1"/>
  <c r="BC54" i="1"/>
  <c r="BC38" i="1"/>
  <c r="BC33" i="1"/>
  <c r="BC48" i="1"/>
  <c r="BC32" i="1"/>
  <c r="BC43" i="1"/>
  <c r="BC50" i="1"/>
  <c r="BC34" i="1"/>
  <c r="BC12" i="1"/>
  <c r="BC9" i="1"/>
  <c r="BC10" i="1"/>
  <c r="BC11" i="1"/>
  <c r="BC28" i="1"/>
  <c r="BC29" i="1"/>
  <c r="BC30" i="1"/>
  <c r="BC31" i="1"/>
  <c r="BC17" i="1"/>
  <c r="BC19" i="1"/>
  <c r="AQ31" i="1"/>
  <c r="AQ11" i="1"/>
  <c r="AQ29" i="1"/>
  <c r="AQ8" i="1"/>
  <c r="AQ32" i="1"/>
  <c r="AQ51" i="1"/>
  <c r="AQ35" i="1"/>
  <c r="AQ16" i="1"/>
  <c r="AQ12" i="1"/>
  <c r="AQ43" i="1"/>
  <c r="AQ34" i="1"/>
  <c r="AQ49" i="1"/>
  <c r="AQ33" i="1"/>
  <c r="AQ14" i="1"/>
  <c r="AQ50" i="1"/>
  <c r="AQ54" i="1"/>
  <c r="AQ45" i="1"/>
  <c r="AQ47" i="1"/>
  <c r="AQ42" i="1"/>
  <c r="AQ13" i="1"/>
  <c r="AQ48" i="1"/>
  <c r="AK8" i="1"/>
  <c r="AQ18" i="1"/>
  <c r="AQ41" i="1"/>
  <c r="AQ52" i="1"/>
  <c r="AQ15" i="1"/>
  <c r="AQ28" i="1"/>
  <c r="AQ22" i="1"/>
  <c r="AQ27" i="1"/>
  <c r="AQ24" i="1"/>
  <c r="AQ39" i="1"/>
  <c r="AQ30" i="1"/>
  <c r="AQ44" i="1"/>
  <c r="AQ53" i="1"/>
  <c r="AQ40" i="1"/>
  <c r="AQ37" i="1"/>
  <c r="AQ26" i="1"/>
  <c r="AQ36" i="1"/>
  <c r="AQ23" i="1"/>
  <c r="AQ46" i="1"/>
  <c r="AQ21" i="1"/>
  <c r="AQ19" i="1"/>
  <c r="AQ17" i="1"/>
  <c r="AQ38" i="1"/>
  <c r="AQ20" i="1"/>
  <c r="AQ10" i="1"/>
  <c r="AQ9" i="1"/>
  <c r="AK9" i="1" l="1"/>
  <c r="AM9" i="1" s="1"/>
  <c r="AM8" i="1"/>
  <c r="AL9" i="1"/>
  <c r="AL10" i="1" l="1"/>
  <c r="AK10" i="1"/>
  <c r="AM10" i="1" s="1"/>
  <c r="AN8" i="1"/>
  <c r="AS8" i="1" s="1"/>
  <c r="AR8" i="1" s="1"/>
  <c r="AN9" i="1"/>
  <c r="AZ9" i="1" s="1"/>
  <c r="AK11" i="1" l="1"/>
  <c r="AM11" i="1" s="1"/>
  <c r="AN10" i="1"/>
  <c r="AZ10" i="1" s="1"/>
  <c r="AL11" i="1"/>
  <c r="AW8" i="1"/>
  <c r="AZ8" i="1"/>
  <c r="C3" i="8"/>
  <c r="C4" i="8"/>
  <c r="AW9" i="1"/>
  <c r="AS9" i="1"/>
  <c r="AR9" i="1" s="1"/>
  <c r="AW10" i="1" l="1"/>
  <c r="AL12" i="1"/>
  <c r="AK12" i="1"/>
  <c r="AM12" i="1" s="1"/>
  <c r="AN11" i="1"/>
  <c r="AS11" i="1" s="1"/>
  <c r="AR11" i="1" s="1"/>
  <c r="C5" i="8"/>
  <c r="AS10" i="1"/>
  <c r="AR10" i="1" s="1"/>
  <c r="AN12" i="1" l="1"/>
  <c r="AW12" i="1" s="1"/>
  <c r="AK13" i="1"/>
  <c r="AM13" i="1" s="1"/>
  <c r="AW11" i="1"/>
  <c r="AZ11" i="1"/>
  <c r="C6" i="8"/>
  <c r="AL13" i="1" l="1"/>
  <c r="AN13" i="1" s="1"/>
  <c r="AZ13" i="1" s="1"/>
  <c r="C7" i="8"/>
  <c r="AS12" i="1"/>
  <c r="AR12" i="1" s="1"/>
  <c r="AZ12" i="1"/>
  <c r="AK14" i="1"/>
  <c r="AM14" i="1" s="1"/>
  <c r="AL14" i="1" l="1"/>
  <c r="AN14" i="1" s="1"/>
  <c r="AW14" i="1" s="1"/>
  <c r="AK15" i="1"/>
  <c r="AM15" i="1" s="1"/>
  <c r="C8" i="8"/>
  <c r="AW13" i="1"/>
  <c r="AS13" i="1"/>
  <c r="AR13" i="1" s="1"/>
  <c r="AL15" i="1" l="1"/>
  <c r="AN15" i="1" s="1"/>
  <c r="AS15" i="1" s="1"/>
  <c r="AR15" i="1" s="1"/>
  <c r="AS14" i="1"/>
  <c r="AR14" i="1" s="1"/>
  <c r="AL16" i="1"/>
  <c r="AK16" i="1"/>
  <c r="AM16" i="1" s="1"/>
  <c r="AZ14" i="1"/>
  <c r="C9" i="8"/>
  <c r="AL17" i="1" l="1"/>
  <c r="AK17" i="1"/>
  <c r="AM17" i="1" s="1"/>
  <c r="AN16" i="1"/>
  <c r="AW16" i="1" s="1"/>
  <c r="AW15" i="1"/>
  <c r="AZ15" i="1"/>
  <c r="C10" i="8"/>
  <c r="AN17" i="1" l="1"/>
  <c r="AW17" i="1" s="1"/>
  <c r="AL18" i="1"/>
  <c r="AK18" i="1"/>
  <c r="AM18" i="1" s="1"/>
  <c r="AS16" i="1"/>
  <c r="AR16" i="1" s="1"/>
  <c r="AZ16" i="1"/>
  <c r="C11" i="8"/>
  <c r="AK19" i="1" l="1"/>
  <c r="AM19" i="1" s="1"/>
  <c r="AZ17" i="1"/>
  <c r="AN18" i="1"/>
  <c r="AW18" i="1" s="1"/>
  <c r="C12" i="8"/>
  <c r="AS17" i="1"/>
  <c r="AR17" i="1" s="1"/>
  <c r="AL19" i="1" l="1"/>
  <c r="AN19" i="1" s="1"/>
  <c r="AZ19" i="1" s="1"/>
  <c r="AK20" i="1"/>
  <c r="AK21" i="1" s="1"/>
  <c r="C13" i="8"/>
  <c r="AZ18" i="1"/>
  <c r="AS18" i="1"/>
  <c r="AR18" i="1" s="1"/>
  <c r="AL20" i="1" l="1"/>
  <c r="AW19" i="1"/>
  <c r="AM20" i="1"/>
  <c r="AL21" i="1"/>
  <c r="AM21" i="1"/>
  <c r="AK22" i="1"/>
  <c r="C14" i="8"/>
  <c r="AS19" i="1"/>
  <c r="AR19" i="1" s="1"/>
  <c r="AN20" i="1" l="1"/>
  <c r="AW20" i="1" s="1"/>
  <c r="AN21" i="1"/>
  <c r="AW21" i="1" s="1"/>
  <c r="AL22" i="1"/>
  <c r="AM22" i="1"/>
  <c r="AK23" i="1"/>
  <c r="AS20" i="1" l="1"/>
  <c r="AR20" i="1" s="1"/>
  <c r="AZ20" i="1"/>
  <c r="C15" i="8"/>
  <c r="AN22" i="1"/>
  <c r="AS22" i="1" s="1"/>
  <c r="AR22" i="1" s="1"/>
  <c r="AZ21" i="1"/>
  <c r="AL23" i="1"/>
  <c r="AM23" i="1"/>
  <c r="AK24" i="1"/>
  <c r="AS21" i="1"/>
  <c r="AR21" i="1" s="1"/>
  <c r="C16" i="8"/>
  <c r="AZ22" i="1" l="1"/>
  <c r="C17" i="8"/>
  <c r="AW22" i="1"/>
  <c r="AN23" i="1"/>
  <c r="AW23" i="1" s="1"/>
  <c r="AL24" i="1"/>
  <c r="AM24" i="1"/>
  <c r="AK25" i="1"/>
  <c r="AN24" i="1" l="1"/>
  <c r="AZ24" i="1" s="1"/>
  <c r="AZ23" i="1"/>
  <c r="AL25" i="1"/>
  <c r="AM25" i="1"/>
  <c r="AK26" i="1"/>
  <c r="C18" i="8"/>
  <c r="AS23" i="1"/>
  <c r="AR23" i="1" s="1"/>
  <c r="AW24" i="1" l="1"/>
  <c r="AN25" i="1"/>
  <c r="AW25" i="1" s="1"/>
  <c r="AL26" i="1"/>
  <c r="AM26" i="1"/>
  <c r="AK27" i="1"/>
  <c r="AS24" i="1"/>
  <c r="AR24" i="1" s="1"/>
  <c r="C19" i="8"/>
  <c r="C20" i="8" l="1"/>
  <c r="AZ25" i="1"/>
  <c r="AN26" i="1"/>
  <c r="AW26" i="1" s="1"/>
  <c r="AL27" i="1"/>
  <c r="AM27" i="1"/>
  <c r="AK28" i="1"/>
  <c r="AS25" i="1"/>
  <c r="AR25" i="1" s="1"/>
  <c r="AS26" i="1" l="1"/>
  <c r="AR26" i="1" s="1"/>
  <c r="AZ26" i="1"/>
  <c r="AN27" i="1"/>
  <c r="AW27" i="1" s="1"/>
  <c r="AL28" i="1"/>
  <c r="AM28" i="1"/>
  <c r="AK29" i="1"/>
  <c r="AM29" i="1" s="1"/>
  <c r="AL29" i="1"/>
  <c r="C21" i="8"/>
  <c r="AZ27" i="1" l="1"/>
  <c r="AN28" i="1"/>
  <c r="AZ28" i="1" s="1"/>
  <c r="AK30" i="1"/>
  <c r="AM30" i="1" s="1"/>
  <c r="AL30" i="1"/>
  <c r="AS27" i="1"/>
  <c r="AR27" i="1" s="1"/>
  <c r="C22" i="8"/>
  <c r="AN29" i="1"/>
  <c r="AW28" i="1" l="1"/>
  <c r="AW29" i="1"/>
  <c r="AZ29" i="1"/>
  <c r="AK31" i="1"/>
  <c r="AM31" i="1" s="1"/>
  <c r="AL31" i="1"/>
  <c r="C23" i="8"/>
  <c r="AS29" i="1"/>
  <c r="AR29" i="1" s="1"/>
  <c r="C24" i="8"/>
  <c r="AS28" i="1"/>
  <c r="AR28" i="1" s="1"/>
  <c r="AN30" i="1"/>
  <c r="AW30" i="1" l="1"/>
  <c r="AZ30" i="1"/>
  <c r="AK32" i="1"/>
  <c r="AM32" i="1" s="1"/>
  <c r="AN31" i="1"/>
  <c r="AZ31" i="1" s="1"/>
  <c r="AS30" i="1"/>
  <c r="AR30" i="1" s="1"/>
  <c r="C25" i="8"/>
  <c r="AL32" i="1" l="1"/>
  <c r="AN32" i="1" s="1"/>
  <c r="AZ32" i="1" s="1"/>
  <c r="T27" i="1"/>
  <c r="AW31" i="1"/>
  <c r="AK33" i="1"/>
  <c r="AM33" i="1" s="1"/>
  <c r="C26" i="8"/>
  <c r="T21" i="1" s="1"/>
  <c r="AS31" i="1"/>
  <c r="AR31" i="1" s="1"/>
  <c r="T26" i="1"/>
  <c r="AL33" i="1" l="1"/>
  <c r="AN33" i="1" s="1"/>
  <c r="AZ33" i="1" s="1"/>
  <c r="AS32" i="1"/>
  <c r="AR32" i="1" s="1"/>
  <c r="AW32" i="1"/>
  <c r="AK34" i="1"/>
  <c r="AM34" i="1" s="1"/>
  <c r="T29" i="1"/>
  <c r="AL34" i="1" l="1"/>
  <c r="AN34" i="1" s="1"/>
  <c r="AZ34" i="1" s="1"/>
  <c r="AS33" i="1"/>
  <c r="AR33" i="1" s="1"/>
  <c r="AW33" i="1"/>
  <c r="AK35" i="1"/>
  <c r="AM35" i="1" s="1"/>
  <c r="AL35" i="1" l="1"/>
  <c r="AN35" i="1" s="1"/>
  <c r="AZ35" i="1" s="1"/>
  <c r="AS34" i="1"/>
  <c r="AR34" i="1" s="1"/>
  <c r="AW34" i="1"/>
  <c r="AK36" i="1"/>
  <c r="AM36" i="1" s="1"/>
  <c r="AL36" i="1" l="1"/>
  <c r="AN36" i="1" s="1"/>
  <c r="AZ36" i="1" s="1"/>
  <c r="AS35" i="1"/>
  <c r="AR35" i="1" s="1"/>
  <c r="AW35" i="1"/>
  <c r="AK37" i="1"/>
  <c r="AM37" i="1" s="1"/>
  <c r="AL37" i="1" l="1"/>
  <c r="AN37" i="1" s="1"/>
  <c r="AZ37" i="1" s="1"/>
  <c r="AS36" i="1"/>
  <c r="AR36" i="1" s="1"/>
  <c r="AW36" i="1"/>
  <c r="AK38" i="1"/>
  <c r="AM38" i="1" s="1"/>
  <c r="AL38" i="1" l="1"/>
  <c r="AN38" i="1" s="1"/>
  <c r="AZ38" i="1" s="1"/>
  <c r="AS37" i="1"/>
  <c r="AR37" i="1" s="1"/>
  <c r="AW37" i="1"/>
  <c r="AK39" i="1"/>
  <c r="AM39" i="1" s="1"/>
  <c r="AL39" i="1" l="1"/>
  <c r="AN39" i="1" s="1"/>
  <c r="AZ39" i="1" s="1"/>
  <c r="AS38" i="1"/>
  <c r="AR38" i="1" s="1"/>
  <c r="AW38" i="1"/>
  <c r="AK40" i="1"/>
  <c r="AM40" i="1" s="1"/>
  <c r="AL40" i="1" l="1"/>
  <c r="AN40" i="1" s="1"/>
  <c r="AZ40" i="1" s="1"/>
  <c r="AS39" i="1"/>
  <c r="AR39" i="1" s="1"/>
  <c r="AW39" i="1"/>
  <c r="AK41" i="1"/>
  <c r="AM41" i="1" s="1"/>
  <c r="AL41" i="1" l="1"/>
  <c r="AN41" i="1" s="1"/>
  <c r="AZ41" i="1" s="1"/>
  <c r="AS40" i="1"/>
  <c r="AR40" i="1" s="1"/>
  <c r="AW40" i="1"/>
  <c r="AK42" i="1"/>
  <c r="AL42" i="1" l="1"/>
  <c r="AM42" i="1"/>
  <c r="AS41" i="1"/>
  <c r="AR41" i="1" s="1"/>
  <c r="AW41" i="1"/>
  <c r="AK43" i="1"/>
  <c r="AN42" i="1" l="1"/>
  <c r="AZ42" i="1" s="1"/>
  <c r="AL43" i="1"/>
  <c r="AM43" i="1"/>
  <c r="AK44" i="1"/>
  <c r="AS42" i="1" l="1"/>
  <c r="AR42" i="1" s="1"/>
  <c r="AW42" i="1"/>
  <c r="AN43" i="1"/>
  <c r="AZ43" i="1" s="1"/>
  <c r="AL44" i="1"/>
  <c r="AM44" i="1"/>
  <c r="AK45" i="1"/>
  <c r="AS43" i="1" l="1"/>
  <c r="AR43" i="1" s="1"/>
  <c r="AW43" i="1"/>
  <c r="AN44" i="1"/>
  <c r="AZ44" i="1" s="1"/>
  <c r="AL45" i="1"/>
  <c r="AM45" i="1"/>
  <c r="AK46" i="1"/>
  <c r="AS44" i="1" l="1"/>
  <c r="AR44" i="1" s="1"/>
  <c r="AW44" i="1"/>
  <c r="AN45" i="1"/>
  <c r="AZ45" i="1" s="1"/>
  <c r="AL46" i="1"/>
  <c r="AM46" i="1"/>
  <c r="AK47" i="1"/>
  <c r="AS45" i="1" l="1"/>
  <c r="AR45" i="1" s="1"/>
  <c r="AW45" i="1"/>
  <c r="AN46" i="1"/>
  <c r="AZ46" i="1" s="1"/>
  <c r="AL47" i="1"/>
  <c r="AM47" i="1"/>
  <c r="AK48" i="1"/>
  <c r="AW46" i="1" l="1"/>
  <c r="AS46" i="1"/>
  <c r="AR46" i="1" s="1"/>
  <c r="AN47" i="1"/>
  <c r="AZ47" i="1" s="1"/>
  <c r="AL48" i="1"/>
  <c r="AM48" i="1"/>
  <c r="AK49" i="1"/>
  <c r="AS47" i="1" l="1"/>
  <c r="AR47" i="1" s="1"/>
  <c r="AW47" i="1"/>
  <c r="AN48" i="1"/>
  <c r="AZ48" i="1" s="1"/>
  <c r="AL49" i="1"/>
  <c r="AM49" i="1"/>
  <c r="AK50" i="1"/>
  <c r="AW48" i="1" l="1"/>
  <c r="AS48" i="1"/>
  <c r="AR48" i="1" s="1"/>
  <c r="AN49" i="1"/>
  <c r="AZ49" i="1" s="1"/>
  <c r="AL50" i="1"/>
  <c r="AM50" i="1"/>
  <c r="AK51" i="1"/>
  <c r="AS49" i="1" l="1"/>
  <c r="AR49" i="1" s="1"/>
  <c r="AW49" i="1"/>
  <c r="AN50" i="1"/>
  <c r="AZ50" i="1" s="1"/>
  <c r="AL51" i="1"/>
  <c r="AM51" i="1"/>
  <c r="AK52" i="1"/>
  <c r="AS50" i="1" l="1"/>
  <c r="AR50" i="1" s="1"/>
  <c r="AW50" i="1"/>
  <c r="AN51" i="1"/>
  <c r="AZ51" i="1" s="1"/>
  <c r="AL52" i="1"/>
  <c r="AM52" i="1"/>
  <c r="AK53" i="1"/>
  <c r="AS51" i="1" l="1"/>
  <c r="AR51" i="1" s="1"/>
  <c r="AW51" i="1"/>
  <c r="AN52" i="1"/>
  <c r="AZ52" i="1" s="1"/>
  <c r="AL53" i="1"/>
  <c r="AM53" i="1"/>
  <c r="AK54" i="1"/>
  <c r="AM54" i="1" s="1"/>
  <c r="AS52" i="1" l="1"/>
  <c r="AR52" i="1" s="1"/>
  <c r="AW52" i="1"/>
  <c r="AN53" i="1"/>
  <c r="AZ53" i="1" s="1"/>
  <c r="Z23" i="1"/>
  <c r="AL54" i="1"/>
  <c r="AN54" i="1" s="1"/>
  <c r="AZ54" i="1" s="1"/>
  <c r="AS53" i="1" l="1"/>
  <c r="AR53" i="1" s="1"/>
  <c r="BA51" i="1"/>
  <c r="BB51" i="1" s="1"/>
  <c r="AW53" i="1"/>
  <c r="BA52" i="1"/>
  <c r="BB52" i="1" s="1"/>
  <c r="BA49" i="1"/>
  <c r="BB49" i="1" s="1"/>
  <c r="BA50" i="1"/>
  <c r="BB50" i="1" s="1"/>
  <c r="BA47" i="1"/>
  <c r="BB47" i="1" s="1"/>
  <c r="BA53" i="1"/>
  <c r="BB53" i="1" s="1"/>
  <c r="BA54" i="1"/>
  <c r="BB54" i="1" s="1"/>
  <c r="BA9" i="1"/>
  <c r="BB9" i="1" s="1"/>
  <c r="BA8" i="1"/>
  <c r="BB8" i="1" s="1"/>
  <c r="BA10" i="1"/>
  <c r="BB10" i="1" s="1"/>
  <c r="BA12" i="1"/>
  <c r="BB12" i="1" s="1"/>
  <c r="BA11" i="1"/>
  <c r="BB11" i="1" s="1"/>
  <c r="BA13" i="1"/>
  <c r="BB13" i="1" s="1"/>
  <c r="BA14" i="1"/>
  <c r="BB14" i="1" s="1"/>
  <c r="BA16" i="1"/>
  <c r="BB16" i="1" s="1"/>
  <c r="BA17" i="1"/>
  <c r="BB17" i="1" s="1"/>
  <c r="BA15" i="1"/>
  <c r="BB15" i="1" s="1"/>
  <c r="BA18" i="1"/>
  <c r="BB18" i="1" s="1"/>
  <c r="BA19" i="1"/>
  <c r="BB19" i="1" s="1"/>
  <c r="BA20" i="1"/>
  <c r="BB20" i="1" s="1"/>
  <c r="BA21" i="1"/>
  <c r="BB21" i="1" s="1"/>
  <c r="BA22" i="1"/>
  <c r="BB22" i="1" s="1"/>
  <c r="BA23" i="1"/>
  <c r="BB23" i="1" s="1"/>
  <c r="BA25" i="1"/>
  <c r="BB25" i="1" s="1"/>
  <c r="BA24" i="1"/>
  <c r="BB24" i="1" s="1"/>
  <c r="BA28" i="1"/>
  <c r="BB28" i="1" s="1"/>
  <c r="BA27" i="1"/>
  <c r="BB27" i="1" s="1"/>
  <c r="BA26" i="1"/>
  <c r="BB26" i="1" s="1"/>
  <c r="BA31" i="1"/>
  <c r="BB31" i="1" s="1"/>
  <c r="BA32" i="1"/>
  <c r="BB32" i="1" s="1"/>
  <c r="BA29" i="1"/>
  <c r="BB29" i="1" s="1"/>
  <c r="BA30" i="1"/>
  <c r="BB30" i="1" s="1"/>
  <c r="BA33" i="1"/>
  <c r="BB33" i="1" s="1"/>
  <c r="BA34" i="1"/>
  <c r="BB34" i="1" s="1"/>
  <c r="BA35" i="1"/>
  <c r="BB35" i="1" s="1"/>
  <c r="BA36" i="1"/>
  <c r="BB36" i="1" s="1"/>
  <c r="BA37" i="1"/>
  <c r="BB37" i="1" s="1"/>
  <c r="BA38" i="1"/>
  <c r="BB38" i="1" s="1"/>
  <c r="BA39" i="1"/>
  <c r="BB39" i="1" s="1"/>
  <c r="BA40" i="1"/>
  <c r="BB40" i="1" s="1"/>
  <c r="BA42" i="1"/>
  <c r="BB42" i="1" s="1"/>
  <c r="BA44" i="1"/>
  <c r="BB44" i="1" s="1"/>
  <c r="BA41" i="1"/>
  <c r="BB41" i="1" s="1"/>
  <c r="BA46" i="1"/>
  <c r="BB46" i="1" s="1"/>
  <c r="BA43" i="1"/>
  <c r="BB43" i="1" s="1"/>
  <c r="BA48" i="1"/>
  <c r="BB48" i="1" s="1"/>
  <c r="BA45" i="1"/>
  <c r="BB45" i="1" s="1"/>
  <c r="AS54" i="1"/>
  <c r="AR54" i="1" s="1"/>
  <c r="AW54" i="1"/>
  <c r="BD51" i="1" l="1"/>
  <c r="BD46" i="1"/>
  <c r="BD40" i="1"/>
  <c r="BD36" i="1"/>
  <c r="BD30" i="1"/>
  <c r="BD26" i="1"/>
  <c r="BD25" i="1"/>
  <c r="BD20" i="1"/>
  <c r="BD17" i="1"/>
  <c r="BD11" i="1"/>
  <c r="BD9" i="1"/>
  <c r="BD50" i="1"/>
  <c r="BD45" i="1"/>
  <c r="BD41" i="1"/>
  <c r="BD39" i="1"/>
  <c r="BD35" i="1"/>
  <c r="BD29" i="1"/>
  <c r="BD27" i="1"/>
  <c r="BD23" i="1"/>
  <c r="BD19" i="1"/>
  <c r="BD16" i="1"/>
  <c r="BD12" i="1"/>
  <c r="BD54" i="1"/>
  <c r="BD49" i="1"/>
  <c r="BD48" i="1"/>
  <c r="BD44" i="1"/>
  <c r="BD38" i="1"/>
  <c r="BD34" i="1"/>
  <c r="BD32" i="1"/>
  <c r="BD28" i="1"/>
  <c r="BD22" i="1"/>
  <c r="BD18" i="1"/>
  <c r="BD14" i="1"/>
  <c r="BD10" i="1"/>
  <c r="BD53" i="1"/>
  <c r="BD52" i="1"/>
  <c r="BD43" i="1"/>
  <c r="BD42" i="1"/>
  <c r="BD37" i="1"/>
  <c r="BD33" i="1"/>
  <c r="BD31" i="1"/>
  <c r="BD24" i="1"/>
  <c r="BD21" i="1"/>
  <c r="BD15" i="1"/>
  <c r="BD13" i="1"/>
  <c r="BD8" i="1"/>
  <c r="BD47" i="1"/>
  <c r="Z21" i="1" l="1"/>
</calcChain>
</file>

<file path=xl/sharedStrings.xml><?xml version="1.0" encoding="utf-8"?>
<sst xmlns="http://schemas.openxmlformats.org/spreadsheetml/2006/main" count="2838" uniqueCount="179">
  <si>
    <t>Charge Point Type</t>
  </si>
  <si>
    <t>Power (kW)</t>
  </si>
  <si>
    <t>Car Model</t>
  </si>
  <si>
    <t>Month</t>
  </si>
  <si>
    <t>January</t>
  </si>
  <si>
    <t>Aughton</t>
  </si>
  <si>
    <t>Demand (kWh)</t>
  </si>
  <si>
    <t>Solar PV</t>
  </si>
  <si>
    <t>Wind</t>
  </si>
  <si>
    <t>Turbine Model</t>
  </si>
  <si>
    <t>Available?</t>
  </si>
  <si>
    <t>%</t>
  </si>
  <si>
    <r>
      <t>m</t>
    </r>
    <r>
      <rPr>
        <b/>
        <vertAlign val="superscript"/>
        <sz val="12"/>
        <color theme="1"/>
        <rFont val="Calibri"/>
        <family val="2"/>
        <scheme val="minor"/>
      </rPr>
      <t>2</t>
    </r>
  </si>
  <si>
    <t xml:space="preserve">Area </t>
  </si>
  <si>
    <t xml:space="preserve">Inclination </t>
  </si>
  <si>
    <t xml:space="preserve">Surface Azimuth </t>
  </si>
  <si>
    <t>Storage Capacity</t>
  </si>
  <si>
    <t>kWh</t>
  </si>
  <si>
    <t>°</t>
  </si>
  <si>
    <t xml:space="preserve">Wind </t>
  </si>
  <si>
    <t>Supply (kWh)</t>
  </si>
  <si>
    <t>Demand / Supply (kWh)</t>
  </si>
  <si>
    <t>Efficiency</t>
  </si>
  <si>
    <t>Battery Level (kWh)</t>
  </si>
  <si>
    <t>Grid Export (kWh)</t>
  </si>
  <si>
    <t>Grid Import (kWh)</t>
  </si>
  <si>
    <t>Grid Exchange (kWh)</t>
  </si>
  <si>
    <t>% Supply</t>
  </si>
  <si>
    <t xml:space="preserve">Battery </t>
  </si>
  <si>
    <t>Grid</t>
  </si>
  <si>
    <t>% Supply Renewables</t>
  </si>
  <si>
    <t>Financial</t>
  </si>
  <si>
    <t>£</t>
  </si>
  <si>
    <t>Environmental</t>
  </si>
  <si>
    <r>
      <t>CO</t>
    </r>
    <r>
      <rPr>
        <b/>
        <vertAlign val="subscript"/>
        <sz val="12"/>
        <color theme="0"/>
        <rFont val="Calibri"/>
        <family val="2"/>
        <scheme val="minor"/>
      </rPr>
      <t>2</t>
    </r>
    <r>
      <rPr>
        <b/>
        <sz val="12"/>
        <color theme="0"/>
        <rFont val="Calibri"/>
        <family val="2"/>
        <scheme val="minor"/>
      </rPr>
      <t xml:space="preserve"> Emissions</t>
    </r>
  </si>
  <si>
    <t>Bergey Excel 1-R</t>
  </si>
  <si>
    <t>Diameter (m):</t>
  </si>
  <si>
    <t>February</t>
  </si>
  <si>
    <t>March</t>
  </si>
  <si>
    <t>April</t>
  </si>
  <si>
    <t>May</t>
  </si>
  <si>
    <t>June</t>
  </si>
  <si>
    <t>July</t>
  </si>
  <si>
    <t>August</t>
  </si>
  <si>
    <t>September</t>
  </si>
  <si>
    <t>October</t>
  </si>
  <si>
    <t>November</t>
  </si>
  <si>
    <t>December</t>
  </si>
  <si>
    <t>Windera S</t>
  </si>
  <si>
    <t>NPS 100C-21</t>
  </si>
  <si>
    <t>XANT M-21</t>
  </si>
  <si>
    <t>Norvento nED 100</t>
  </si>
  <si>
    <t>NPS 100C-24</t>
  </si>
  <si>
    <t>Vergnet GEV MP-R</t>
  </si>
  <si>
    <t>Aberdeen</t>
  </si>
  <si>
    <t>Belfast</t>
  </si>
  <si>
    <t>Birmingham</t>
  </si>
  <si>
    <t>Channel Islands (Jersey)</t>
  </si>
  <si>
    <t>Dundee</t>
  </si>
  <si>
    <t>Finningley</t>
  </si>
  <si>
    <t>Hemsby</t>
  </si>
  <si>
    <t>Lerwick</t>
  </si>
  <si>
    <t>London (Gatwick)</t>
  </si>
  <si>
    <t>Malin</t>
  </si>
  <si>
    <t>Oban</t>
  </si>
  <si>
    <t>Yes</t>
  </si>
  <si>
    <r>
      <t>PV Area (m</t>
    </r>
    <r>
      <rPr>
        <b/>
        <vertAlign val="superscript"/>
        <sz val="11"/>
        <color theme="0"/>
        <rFont val="Calibri"/>
        <family val="2"/>
        <scheme val="minor"/>
      </rPr>
      <t>2</t>
    </r>
    <r>
      <rPr>
        <b/>
        <sz val="11"/>
        <color theme="0"/>
        <rFont val="Calibri"/>
        <family val="2"/>
        <scheme val="minor"/>
      </rPr>
      <t>)</t>
    </r>
  </si>
  <si>
    <t>Surface Azimuth (°)</t>
  </si>
  <si>
    <t xml:space="preserve">Belfast </t>
  </si>
  <si>
    <t>Direct</t>
  </si>
  <si>
    <t>Diffuse</t>
  </si>
  <si>
    <t>Altitude</t>
  </si>
  <si>
    <t>Azimuth</t>
  </si>
  <si>
    <t>Inclination (°)</t>
  </si>
  <si>
    <t>Nissan Leaf</t>
  </si>
  <si>
    <t>Net Balance</t>
  </si>
  <si>
    <t>Generation</t>
  </si>
  <si>
    <t xml:space="preserve">Solar PV </t>
  </si>
  <si>
    <t>Export</t>
  </si>
  <si>
    <t>Import</t>
  </si>
  <si>
    <t>Bergey Excel 6-R</t>
  </si>
  <si>
    <t>Bergey Excel 10-R</t>
  </si>
  <si>
    <r>
      <t>PV (W/m</t>
    </r>
    <r>
      <rPr>
        <b/>
        <vertAlign val="superscript"/>
        <sz val="11"/>
        <rFont val="Calibri"/>
        <family val="2"/>
        <scheme val="minor"/>
      </rPr>
      <t>2</t>
    </r>
    <r>
      <rPr>
        <b/>
        <sz val="11"/>
        <rFont val="Calibri"/>
        <family val="2"/>
        <scheme val="minor"/>
      </rPr>
      <t>)</t>
    </r>
  </si>
  <si>
    <r>
      <t>g CO</t>
    </r>
    <r>
      <rPr>
        <b/>
        <vertAlign val="subscript"/>
        <sz val="11"/>
        <color theme="1"/>
        <rFont val="Calibri"/>
        <family val="2"/>
        <scheme val="minor"/>
      </rPr>
      <t>2</t>
    </r>
    <r>
      <rPr>
        <b/>
        <sz val="11"/>
        <color theme="1"/>
        <rFont val="Calibri"/>
        <family val="2"/>
        <scheme val="minor"/>
      </rPr>
      <t xml:space="preserve"> e</t>
    </r>
  </si>
  <si>
    <t>Winter</t>
  </si>
  <si>
    <t>Spring</t>
  </si>
  <si>
    <t>Summer</t>
  </si>
  <si>
    <t>Autumn</t>
  </si>
  <si>
    <r>
      <t>Carbon content (gCO</t>
    </r>
    <r>
      <rPr>
        <b/>
        <vertAlign val="subscript"/>
        <sz val="11"/>
        <color theme="0"/>
        <rFont val="Calibri"/>
        <family val="2"/>
        <scheme val="minor"/>
      </rPr>
      <t>2</t>
    </r>
    <r>
      <rPr>
        <b/>
        <sz val="11"/>
        <color theme="0"/>
        <rFont val="Calibri"/>
        <family val="2"/>
        <scheme val="minor"/>
      </rPr>
      <t>/kWh)</t>
    </r>
  </si>
  <si>
    <t>Edinburgh</t>
  </si>
  <si>
    <t>Glasgow</t>
  </si>
  <si>
    <t>2. System Inputs</t>
  </si>
  <si>
    <t>2nd Car?</t>
  </si>
  <si>
    <t>End Time</t>
  </si>
  <si>
    <t>Charge Start Time</t>
  </si>
  <si>
    <t>Car 1</t>
  </si>
  <si>
    <t>Car 2</t>
  </si>
  <si>
    <t>miles</t>
  </si>
  <si>
    <t>Car 1 - END</t>
  </si>
  <si>
    <t>Car 1 - START</t>
  </si>
  <si>
    <t>Fully Electric Range</t>
  </si>
  <si>
    <t>Car 2 - START</t>
  </si>
  <si>
    <t>Car 2 - END</t>
  </si>
  <si>
    <t>Battery Cap. (kWh)</t>
  </si>
  <si>
    <t>Actual End</t>
  </si>
  <si>
    <t>Scroll Data (Start)</t>
  </si>
  <si>
    <t>Scroll Data (End)</t>
  </si>
  <si>
    <t>Full charge (h)</t>
  </si>
  <si>
    <t>State of Charge</t>
  </si>
  <si>
    <t>1. EV Inputs</t>
  </si>
  <si>
    <t>Location</t>
  </si>
  <si>
    <t>3. Results</t>
  </si>
  <si>
    <t>4. System</t>
  </si>
  <si>
    <t>Day 1</t>
  </si>
  <si>
    <t>Day 2</t>
  </si>
  <si>
    <t>Bedrooms</t>
  </si>
  <si>
    <t>Electric Heating?</t>
  </si>
  <si>
    <t>Load Demand (kWh)</t>
  </si>
  <si>
    <t>No</t>
  </si>
  <si>
    <t>Mitsubishi Outlander</t>
  </si>
  <si>
    <t>Charge Point Compatibility</t>
  </si>
  <si>
    <t>BMW i3</t>
  </si>
  <si>
    <t>Renault Zoe</t>
  </si>
  <si>
    <t>Toyota Prius</t>
  </si>
  <si>
    <t>Vauxhall Ampera</t>
  </si>
  <si>
    <t>Tesla Model S</t>
  </si>
  <si>
    <t>Renault Kangoo</t>
  </si>
  <si>
    <t>Nissan ENV 200</t>
  </si>
  <si>
    <t>Peugeot iOn</t>
  </si>
  <si>
    <t>BMW i8</t>
  </si>
  <si>
    <t>Mitsubishi i MiEV</t>
  </si>
  <si>
    <t>smart fortwo ED</t>
  </si>
  <si>
    <t>Citroen C Zero</t>
  </si>
  <si>
    <t>Volvo V60</t>
  </si>
  <si>
    <t>13A Single-phase AC</t>
  </si>
  <si>
    <t>16A Single-phase AC</t>
  </si>
  <si>
    <t>32A Single-phase AC</t>
  </si>
  <si>
    <t>125A Rapid DC</t>
  </si>
  <si>
    <t>BMW i Wallbox Pure</t>
  </si>
  <si>
    <t>16A 3-phase AC</t>
  </si>
  <si>
    <t>64A 3-phase Rapid AC</t>
  </si>
  <si>
    <t>32A 3-phase AC</t>
  </si>
  <si>
    <t>BMW i Wallbox Pro</t>
  </si>
  <si>
    <t>Charge Point Types</t>
  </si>
  <si>
    <t xml:space="preserve">Power (kW) </t>
  </si>
  <si>
    <t>Volkswagen E up</t>
  </si>
  <si>
    <t>Chevrolet Volt</t>
  </si>
  <si>
    <r>
      <t>Emissions (gCO</t>
    </r>
    <r>
      <rPr>
        <b/>
        <vertAlign val="subscript"/>
        <sz val="11"/>
        <color theme="0"/>
        <rFont val="Calibri"/>
        <family val="2"/>
        <scheme val="minor"/>
      </rPr>
      <t>2</t>
    </r>
    <r>
      <rPr>
        <b/>
        <sz val="11"/>
        <color theme="0"/>
        <rFont val="Calibri"/>
        <family val="2"/>
        <scheme val="minor"/>
      </rPr>
      <t>e)</t>
    </r>
  </si>
  <si>
    <t>Dashboard SOC Display</t>
  </si>
  <si>
    <t>12 Bars</t>
  </si>
  <si>
    <t>16 Bars</t>
  </si>
  <si>
    <t>Remaining Range</t>
  </si>
  <si>
    <t>4 Bars</t>
  </si>
  <si>
    <t>Max. Dashboard</t>
  </si>
  <si>
    <t>Max. Range (mls)</t>
  </si>
  <si>
    <t>Max. Range (miles)</t>
  </si>
  <si>
    <t>Demand</t>
  </si>
  <si>
    <t>Supply</t>
  </si>
  <si>
    <t>Time</t>
  </si>
  <si>
    <t>Demand Supply Match</t>
  </si>
  <si>
    <t>Dt-d</t>
  </si>
  <si>
    <t>St-s</t>
  </si>
  <si>
    <t>St</t>
  </si>
  <si>
    <r>
      <t>(Dt-d)</t>
    </r>
    <r>
      <rPr>
        <b/>
        <vertAlign val="superscript"/>
        <sz val="11"/>
        <color theme="1"/>
        <rFont val="Calibri"/>
        <family val="2"/>
        <scheme val="minor"/>
      </rPr>
      <t>2</t>
    </r>
  </si>
  <si>
    <r>
      <t>(St-s)</t>
    </r>
    <r>
      <rPr>
        <b/>
        <vertAlign val="superscript"/>
        <sz val="11"/>
        <color theme="1"/>
        <rFont val="Calibri"/>
        <family val="2"/>
        <scheme val="minor"/>
      </rPr>
      <t>2</t>
    </r>
  </si>
  <si>
    <t>(Dt-d)*(St-s)</t>
  </si>
  <si>
    <t>Correlation Coefficient</t>
  </si>
  <si>
    <t>Solar PV Battery</t>
  </si>
  <si>
    <t>Renault Twizy</t>
  </si>
  <si>
    <t>Porsche Panamera E-Hybrid</t>
  </si>
  <si>
    <t>Tesla Roadster</t>
  </si>
  <si>
    <t>Renault Fluence</t>
  </si>
  <si>
    <t>Tesla Supercharger</t>
  </si>
  <si>
    <t>Calculation Data</t>
  </si>
  <si>
    <t>Add Building Load?</t>
  </si>
  <si>
    <t>Building Load</t>
  </si>
  <si>
    <t>Viewable Example</t>
  </si>
  <si>
    <t xml:space="preserve">For Graph </t>
  </si>
  <si>
    <t xml:space="preserve">For Correlation Coefficient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</si>
</sst>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25" x14ac:knownFonts="1">
    <font>
      <sz val="11"/>
      <color theme="1"/>
      <name val="Calibri"/>
      <family val="2"/>
      <scheme val="minor"/>
    </font>
    <font>
      <b/>
      <sz val="11"/>
      <color theme="1"/>
      <name val="Calibri"/>
      <family val="2"/>
      <scheme val="minor"/>
    </font>
    <font>
      <b/>
      <sz val="11"/>
      <color theme="0"/>
      <name val="Calibri"/>
      <family val="2"/>
      <scheme val="minor"/>
    </font>
    <font>
      <sz val="11"/>
      <color rgb="FF006100"/>
      <name val="Calibri"/>
      <family val="2"/>
      <scheme val="minor"/>
    </font>
    <font>
      <b/>
      <sz val="11"/>
      <color theme="1"/>
      <name val="Calibri"/>
      <family val="2"/>
    </font>
    <font>
      <b/>
      <sz val="12"/>
      <color theme="0"/>
      <name val="Calibri"/>
      <family val="2"/>
      <scheme val="minor"/>
    </font>
    <font>
      <sz val="12"/>
      <color theme="1"/>
      <name val="Calibri"/>
      <family val="2"/>
      <scheme val="minor"/>
    </font>
    <font>
      <b/>
      <sz val="12"/>
      <color theme="1"/>
      <name val="Calibri"/>
      <family val="2"/>
      <scheme val="minor"/>
    </font>
    <font>
      <b/>
      <sz val="12"/>
      <name val="Calibri"/>
      <family val="2"/>
      <scheme val="minor"/>
    </font>
    <font>
      <b/>
      <vertAlign val="superscript"/>
      <sz val="12"/>
      <color theme="1"/>
      <name val="Calibri"/>
      <family val="2"/>
      <scheme val="minor"/>
    </font>
    <font>
      <sz val="11"/>
      <name val="Calibri"/>
      <family val="2"/>
      <scheme val="minor"/>
    </font>
    <font>
      <b/>
      <vertAlign val="subscript"/>
      <sz val="11"/>
      <color theme="1"/>
      <name val="Calibri"/>
      <family val="2"/>
      <scheme val="minor"/>
    </font>
    <font>
      <b/>
      <vertAlign val="subscript"/>
      <sz val="12"/>
      <color theme="0"/>
      <name val="Calibri"/>
      <family val="2"/>
      <scheme val="minor"/>
    </font>
    <font>
      <b/>
      <sz val="11"/>
      <color rgb="FF000000"/>
      <name val="Calibri"/>
      <family val="2"/>
    </font>
    <font>
      <sz val="11"/>
      <color theme="1"/>
      <name val="Calibri"/>
      <family val="2"/>
    </font>
    <font>
      <sz val="11"/>
      <color theme="0"/>
      <name val="Calibri"/>
      <family val="2"/>
      <scheme val="minor"/>
    </font>
    <font>
      <b/>
      <vertAlign val="superscript"/>
      <sz val="11"/>
      <color theme="0"/>
      <name val="Calibri"/>
      <family val="2"/>
      <scheme val="minor"/>
    </font>
    <font>
      <b/>
      <sz val="11"/>
      <name val="Calibri"/>
      <family val="2"/>
      <scheme val="minor"/>
    </font>
    <font>
      <sz val="10"/>
      <color rgb="FF000000"/>
      <name val="Arial Unicode MS"/>
      <family val="2"/>
    </font>
    <font>
      <b/>
      <vertAlign val="superscript"/>
      <sz val="11"/>
      <name val="Calibri"/>
      <family val="2"/>
      <scheme val="minor"/>
    </font>
    <font>
      <b/>
      <vertAlign val="subscript"/>
      <sz val="11"/>
      <color theme="0"/>
      <name val="Calibri"/>
      <family val="2"/>
      <scheme val="minor"/>
    </font>
    <font>
      <b/>
      <sz val="11"/>
      <color rgb="FF00B050"/>
      <name val="Calibri"/>
      <family val="2"/>
      <scheme val="minor"/>
    </font>
    <font>
      <sz val="11"/>
      <color theme="2"/>
      <name val="Calibri"/>
      <family val="2"/>
      <scheme val="minor"/>
    </font>
    <font>
      <b/>
      <vertAlign val="superscript"/>
      <sz val="11"/>
      <color theme="1"/>
      <name val="Calibri"/>
      <family val="2"/>
      <scheme val="minor"/>
    </font>
    <font>
      <sz val="11"/>
      <color rgb="FFFF0000"/>
      <name val="Calibri"/>
      <family val="2"/>
      <scheme val="minor"/>
    </font>
  </fonts>
  <fills count="21">
    <fill>
      <patternFill patternType="none"/>
    </fill>
    <fill>
      <patternFill patternType="gray125"/>
    </fill>
    <fill>
      <patternFill patternType="solid">
        <fgColor theme="1"/>
        <bgColor indexed="64"/>
      </patternFill>
    </fill>
    <fill>
      <patternFill patternType="solid">
        <fgColor rgb="FFFF0000"/>
        <bgColor indexed="64"/>
      </patternFill>
    </fill>
    <fill>
      <patternFill patternType="solid">
        <fgColor rgb="FF00B050"/>
        <bgColor indexed="64"/>
      </patternFill>
    </fill>
    <fill>
      <patternFill patternType="solid">
        <fgColor rgb="FFC6EFCE"/>
      </patternFill>
    </fill>
    <fill>
      <patternFill patternType="solid">
        <fgColor theme="0"/>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rgb="FF00B0F0"/>
        <bgColor indexed="64"/>
      </patternFill>
    </fill>
    <fill>
      <patternFill patternType="solid">
        <fgColor rgb="FF0070C0"/>
        <bgColor indexed="64"/>
      </patternFill>
    </fill>
    <fill>
      <patternFill patternType="solid">
        <fgColor theme="2"/>
        <bgColor indexed="64"/>
      </patternFill>
    </fill>
    <fill>
      <patternFill patternType="solid">
        <fgColor theme="2" tint="-9.9978637043366805E-2"/>
        <bgColor indexed="64"/>
      </patternFill>
    </fill>
    <fill>
      <patternFill patternType="solid">
        <fgColor theme="2" tint="-9.9948118533890809E-2"/>
        <bgColor indexed="64"/>
      </patternFill>
    </fill>
    <fill>
      <patternFill patternType="solid">
        <fgColor theme="1" tint="0.499984740745262"/>
        <bgColor indexed="64"/>
      </patternFill>
    </fill>
    <fill>
      <patternFill patternType="solid">
        <fgColor rgb="FFC00000"/>
        <bgColor indexed="64"/>
      </patternFill>
    </fill>
    <fill>
      <patternFill patternType="solid">
        <fgColor rgb="FF0091FE"/>
        <bgColor indexed="64"/>
      </patternFill>
    </fill>
    <fill>
      <patternFill patternType="solid">
        <fgColor theme="0" tint="-0.499984740745262"/>
        <bgColor indexed="64"/>
      </patternFill>
    </fill>
    <fill>
      <patternFill patternType="solid">
        <fgColor rgb="FFFF2D2D"/>
        <bgColor indexed="64"/>
      </patternFill>
    </fill>
    <fill>
      <patternFill patternType="solid">
        <fgColor rgb="FFEA6B14"/>
        <bgColor indexed="64"/>
      </patternFill>
    </fill>
    <fill>
      <patternFill patternType="solid">
        <fgColor rgb="FF005392"/>
        <bgColor indexed="64"/>
      </patternFill>
    </fill>
  </fills>
  <borders count="24">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style="medium">
        <color auto="1"/>
      </top>
      <bottom/>
      <diagonal/>
    </border>
    <border>
      <left/>
      <right style="medium">
        <color auto="1"/>
      </right>
      <top/>
      <bottom/>
      <diagonal/>
    </border>
    <border>
      <left/>
      <right/>
      <top/>
      <bottom style="medium">
        <color auto="1"/>
      </bottom>
      <diagonal/>
    </border>
    <border>
      <left/>
      <right/>
      <top style="medium">
        <color auto="1"/>
      </top>
      <bottom style="medium">
        <color auto="1"/>
      </bottom>
      <diagonal/>
    </border>
    <border>
      <left/>
      <right style="thick">
        <color auto="1"/>
      </right>
      <top/>
      <bottom/>
      <diagonal/>
    </border>
    <border>
      <left/>
      <right/>
      <top/>
      <bottom style="thick">
        <color auto="1"/>
      </bottom>
      <diagonal/>
    </border>
    <border>
      <left/>
      <right style="thick">
        <color auto="1"/>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ck">
        <color auto="1"/>
      </left>
      <right/>
      <top/>
      <bottom style="thick">
        <color auto="1"/>
      </bottom>
      <diagonal/>
    </border>
  </borders>
  <cellStyleXfs count="2">
    <xf numFmtId="0" fontId="0" fillId="0" borderId="0"/>
    <xf numFmtId="0" fontId="3" fillId="5" borderId="0" applyNumberFormat="0" applyBorder="0" applyAlignment="0" applyProtection="0"/>
  </cellStyleXfs>
  <cellXfs count="273">
    <xf numFmtId="0" fontId="0" fillId="0" borderId="0" xfId="0"/>
    <xf numFmtId="0" fontId="0" fillId="0" borderId="0" xfId="0" applyAlignment="1">
      <alignment horizontal="center"/>
    </xf>
    <xf numFmtId="0" fontId="0" fillId="0" borderId="0" xfId="0" applyFill="1" applyAlignment="1">
      <alignment horizontal="center"/>
    </xf>
    <xf numFmtId="0" fontId="7" fillId="0" borderId="1" xfId="0" applyFont="1" applyFill="1" applyBorder="1" applyAlignment="1">
      <alignment horizontal="center"/>
    </xf>
    <xf numFmtId="0" fontId="7" fillId="0" borderId="1" xfId="0" applyFont="1" applyBorder="1" applyAlignment="1">
      <alignment horizontal="center"/>
    </xf>
    <xf numFmtId="0" fontId="1" fillId="0" borderId="1" xfId="0" applyFont="1" applyFill="1" applyBorder="1" applyAlignment="1">
      <alignment horizontal="center"/>
    </xf>
    <xf numFmtId="0" fontId="8" fillId="0" borderId="1" xfId="0" applyFont="1" applyFill="1" applyBorder="1" applyAlignment="1">
      <alignment horizontal="center"/>
    </xf>
    <xf numFmtId="0" fontId="7" fillId="0" borderId="4" xfId="0" applyFont="1" applyBorder="1" applyAlignment="1">
      <alignment horizontal="center"/>
    </xf>
    <xf numFmtId="0" fontId="1" fillId="0" borderId="4" xfId="0" applyFont="1" applyFill="1" applyBorder="1" applyAlignment="1">
      <alignment horizontal="center"/>
    </xf>
    <xf numFmtId="0" fontId="5" fillId="4" borderId="1" xfId="0" applyFont="1" applyFill="1" applyBorder="1" applyAlignment="1">
      <alignment horizontal="center"/>
    </xf>
    <xf numFmtId="0" fontId="7" fillId="7" borderId="1" xfId="0" applyFont="1" applyFill="1" applyBorder="1" applyAlignment="1">
      <alignment horizontal="left"/>
    </xf>
    <xf numFmtId="0" fontId="4" fillId="7" borderId="1" xfId="0" applyFont="1" applyFill="1" applyBorder="1" applyAlignment="1">
      <alignment horizontal="left"/>
    </xf>
    <xf numFmtId="0" fontId="1" fillId="7" borderId="1" xfId="0" applyFont="1" applyFill="1" applyBorder="1" applyAlignment="1">
      <alignment horizontal="left"/>
    </xf>
    <xf numFmtId="0" fontId="7" fillId="7" borderId="1" xfId="0" applyFont="1" applyFill="1" applyBorder="1" applyAlignment="1">
      <alignment horizontal="center"/>
    </xf>
    <xf numFmtId="0" fontId="1" fillId="4" borderId="1" xfId="0" applyFont="1" applyFill="1" applyBorder="1" applyAlignment="1">
      <alignment horizontal="center"/>
    </xf>
    <xf numFmtId="0" fontId="0" fillId="4" borderId="8" xfId="0" applyFill="1" applyBorder="1" applyAlignment="1">
      <alignment horizontal="center"/>
    </xf>
    <xf numFmtId="0" fontId="6" fillId="0" borderId="11" xfId="0" applyFont="1" applyFill="1" applyBorder="1" applyAlignment="1">
      <alignment horizontal="center"/>
    </xf>
    <xf numFmtId="0" fontId="1" fillId="0" borderId="0" xfId="0" applyFont="1" applyAlignment="1">
      <alignment horizontal="center"/>
    </xf>
    <xf numFmtId="164" fontId="0" fillId="0" borderId="0" xfId="0" applyNumberFormat="1" applyAlignment="1">
      <alignment horizontal="center"/>
    </xf>
    <xf numFmtId="0" fontId="14" fillId="0" borderId="0" xfId="0" applyFont="1" applyFill="1" applyBorder="1" applyAlignment="1">
      <alignment horizontal="center"/>
    </xf>
    <xf numFmtId="0" fontId="2" fillId="2" borderId="0" xfId="0" applyFont="1" applyFill="1" applyAlignment="1">
      <alignment horizontal="center"/>
    </xf>
    <xf numFmtId="0" fontId="2" fillId="0" borderId="0" xfId="0" applyFont="1" applyFill="1"/>
    <xf numFmtId="0" fontId="0" fillId="0" borderId="0" xfId="0" applyFill="1"/>
    <xf numFmtId="0" fontId="2" fillId="3" borderId="1" xfId="0" applyFont="1" applyFill="1" applyBorder="1" applyAlignment="1">
      <alignment horizontal="center"/>
    </xf>
    <xf numFmtId="0" fontId="0" fillId="0" borderId="3" xfId="0" applyBorder="1"/>
    <xf numFmtId="164" fontId="1" fillId="9" borderId="1" xfId="0" applyNumberFormat="1" applyFont="1" applyFill="1" applyBorder="1" applyAlignment="1">
      <alignment horizontal="center"/>
    </xf>
    <xf numFmtId="164" fontId="0" fillId="0" borderId="1" xfId="0" applyNumberFormat="1" applyBorder="1" applyAlignment="1">
      <alignment horizontal="center"/>
    </xf>
    <xf numFmtId="0" fontId="0" fillId="0" borderId="0" xfId="0" applyAlignment="1">
      <alignment horizontal="center"/>
    </xf>
    <xf numFmtId="0" fontId="2" fillId="10" borderId="1" xfId="0" applyFont="1" applyFill="1" applyBorder="1" applyAlignment="1">
      <alignment horizontal="center"/>
    </xf>
    <xf numFmtId="0" fontId="10" fillId="0" borderId="0" xfId="0" applyFont="1" applyFill="1" applyBorder="1" applyAlignment="1">
      <alignment horizontal="center"/>
    </xf>
    <xf numFmtId="0" fontId="2" fillId="0" borderId="0" xfId="0" applyFont="1" applyFill="1" applyBorder="1" applyAlignment="1">
      <alignment horizontal="center"/>
    </xf>
    <xf numFmtId="0" fontId="0" fillId="0" borderId="0" xfId="0" applyBorder="1" applyAlignment="1">
      <alignment horizontal="center"/>
    </xf>
    <xf numFmtId="0" fontId="2" fillId="0" borderId="0" xfId="0" applyFont="1" applyFill="1" applyAlignment="1">
      <alignment horizontal="center"/>
    </xf>
    <xf numFmtId="0" fontId="10" fillId="0" borderId="0" xfId="0" applyFont="1" applyFill="1" applyAlignment="1">
      <alignment horizontal="center"/>
    </xf>
    <xf numFmtId="0" fontId="17" fillId="0" borderId="0" xfId="0" applyFont="1" applyFill="1" applyBorder="1" applyAlignment="1">
      <alignment horizontal="center"/>
    </xf>
    <xf numFmtId="164" fontId="0" fillId="0" borderId="0" xfId="0" applyNumberFormat="1" applyAlignment="1">
      <alignment horizontal="center" vertical="center"/>
    </xf>
    <xf numFmtId="17" fontId="1" fillId="0" borderId="0" xfId="0" applyNumberFormat="1" applyFont="1" applyAlignment="1">
      <alignment horizontal="center"/>
    </xf>
    <xf numFmtId="0" fontId="8" fillId="0" borderId="4" xfId="0" applyFont="1" applyFill="1" applyBorder="1" applyAlignment="1">
      <alignment horizontal="center"/>
    </xf>
    <xf numFmtId="18" fontId="2" fillId="3" borderId="1" xfId="0" applyNumberFormat="1" applyFont="1" applyFill="1" applyBorder="1" applyAlignment="1">
      <alignment horizontal="center"/>
    </xf>
    <xf numFmtId="18" fontId="2" fillId="2" borderId="0" xfId="0" applyNumberFormat="1" applyFont="1" applyFill="1" applyAlignment="1">
      <alignment horizontal="center"/>
    </xf>
    <xf numFmtId="0" fontId="0" fillId="6" borderId="0" xfId="0" applyFill="1" applyAlignment="1"/>
    <xf numFmtId="0" fontId="7" fillId="7" borderId="4" xfId="0" applyFont="1" applyFill="1" applyBorder="1" applyAlignment="1">
      <alignment horizontal="left"/>
    </xf>
    <xf numFmtId="2" fontId="7" fillId="0" borderId="1" xfId="0" applyNumberFormat="1" applyFont="1" applyFill="1" applyBorder="1" applyAlignment="1">
      <alignment horizontal="center"/>
    </xf>
    <xf numFmtId="0" fontId="0" fillId="6" borderId="0" xfId="0" applyFill="1"/>
    <xf numFmtId="0" fontId="0" fillId="0" borderId="0" xfId="0" applyAlignment="1">
      <alignment horizontal="center"/>
    </xf>
    <xf numFmtId="0" fontId="1" fillId="0" borderId="1" xfId="0" applyFont="1" applyBorder="1" applyAlignment="1">
      <alignment horizontal="center"/>
    </xf>
    <xf numFmtId="0" fontId="0" fillId="0" borderId="1" xfId="0" applyBorder="1" applyAlignment="1">
      <alignment horizontal="center"/>
    </xf>
    <xf numFmtId="0" fontId="1" fillId="0" borderId="1" xfId="0" applyFont="1" applyBorder="1" applyAlignment="1">
      <alignment horizontal="center"/>
    </xf>
    <xf numFmtId="0" fontId="0" fillId="0" borderId="0" xfId="0" applyAlignment="1">
      <alignment horizontal="center"/>
    </xf>
    <xf numFmtId="0" fontId="13" fillId="0" borderId="1" xfId="0" applyFont="1" applyFill="1" applyBorder="1" applyAlignment="1">
      <alignment horizontal="center"/>
    </xf>
    <xf numFmtId="164" fontId="14" fillId="0" borderId="1" xfId="0" applyNumberFormat="1" applyFont="1" applyFill="1" applyBorder="1" applyAlignment="1">
      <alignment horizontal="center"/>
    </xf>
    <xf numFmtId="0" fontId="1" fillId="13" borderId="6" xfId="0" applyFont="1" applyFill="1" applyBorder="1" applyAlignment="1">
      <alignment horizontal="center"/>
    </xf>
    <xf numFmtId="0" fontId="1" fillId="13" borderId="15" xfId="0" applyFont="1" applyFill="1" applyBorder="1" applyAlignment="1">
      <alignment horizontal="center"/>
    </xf>
    <xf numFmtId="0" fontId="1" fillId="13" borderId="4" xfId="0" applyFont="1" applyFill="1" applyBorder="1" applyAlignment="1">
      <alignment horizontal="center"/>
    </xf>
    <xf numFmtId="0" fontId="13" fillId="13" borderId="6" xfId="0" applyFont="1" applyFill="1" applyBorder="1" applyAlignment="1">
      <alignment horizontal="center"/>
    </xf>
    <xf numFmtId="0" fontId="13" fillId="13" borderId="15" xfId="0" applyFont="1" applyFill="1" applyBorder="1" applyAlignment="1">
      <alignment horizontal="center"/>
    </xf>
    <xf numFmtId="0" fontId="13" fillId="13" borderId="4" xfId="0" applyFont="1" applyFill="1" applyBorder="1" applyAlignment="1">
      <alignment horizontal="center"/>
    </xf>
    <xf numFmtId="0" fontId="13" fillId="0" borderId="4" xfId="0" applyFont="1" applyFill="1" applyBorder="1" applyAlignment="1">
      <alignment horizontal="center"/>
    </xf>
    <xf numFmtId="0" fontId="13" fillId="13" borderId="9" xfId="0" applyFont="1" applyFill="1" applyBorder="1" applyAlignment="1">
      <alignment horizontal="center"/>
    </xf>
    <xf numFmtId="0" fontId="13" fillId="13" borderId="12" xfId="0" applyFont="1" applyFill="1" applyBorder="1" applyAlignment="1">
      <alignment horizontal="center"/>
    </xf>
    <xf numFmtId="0" fontId="13" fillId="13" borderId="10" xfId="0" applyFont="1" applyFill="1" applyBorder="1" applyAlignment="1">
      <alignment horizontal="center"/>
    </xf>
    <xf numFmtId="0" fontId="2" fillId="2" borderId="1" xfId="0" applyFont="1" applyFill="1" applyBorder="1" applyAlignment="1">
      <alignment horizontal="center"/>
    </xf>
    <xf numFmtId="0" fontId="17" fillId="12" borderId="1" xfId="0" applyFont="1" applyFill="1" applyBorder="1" applyAlignment="1">
      <alignment horizontal="center"/>
    </xf>
    <xf numFmtId="164" fontId="0" fillId="0" borderId="1" xfId="0" applyNumberFormat="1" applyBorder="1" applyAlignment="1">
      <alignment horizontal="center" vertical="center"/>
    </xf>
    <xf numFmtId="17" fontId="1" fillId="0" borderId="1" xfId="0" applyNumberFormat="1" applyFont="1" applyBorder="1" applyAlignment="1">
      <alignment horizontal="center"/>
    </xf>
    <xf numFmtId="20" fontId="18" fillId="0" borderId="1" xfId="0" applyNumberFormat="1" applyFont="1" applyBorder="1" applyAlignment="1">
      <alignment horizontal="center" vertical="center"/>
    </xf>
    <xf numFmtId="18" fontId="2" fillId="2" borderId="1" xfId="0" applyNumberFormat="1" applyFont="1" applyFill="1" applyBorder="1" applyAlignment="1">
      <alignment horizontal="center"/>
    </xf>
    <xf numFmtId="0" fontId="1" fillId="12" borderId="1" xfId="0" applyFont="1" applyFill="1" applyBorder="1" applyAlignment="1">
      <alignment horizontal="center"/>
    </xf>
    <xf numFmtId="18" fontId="2" fillId="14" borderId="1" xfId="0" applyNumberFormat="1" applyFont="1" applyFill="1" applyBorder="1" applyAlignment="1">
      <alignment horizontal="center"/>
    </xf>
    <xf numFmtId="0" fontId="2" fillId="14" borderId="2" xfId="0" applyFont="1" applyFill="1" applyBorder="1" applyAlignment="1">
      <alignment horizontal="center"/>
    </xf>
    <xf numFmtId="0" fontId="0" fillId="14" borderId="3" xfId="0" applyFill="1" applyBorder="1" applyAlignment="1">
      <alignment horizontal="center"/>
    </xf>
    <xf numFmtId="0" fontId="0" fillId="14" borderId="14" xfId="0" applyFill="1" applyBorder="1" applyAlignment="1">
      <alignment horizontal="center"/>
    </xf>
    <xf numFmtId="0" fontId="0" fillId="14" borderId="14" xfId="0" applyFont="1" applyFill="1" applyBorder="1" applyAlignment="1">
      <alignment horizontal="center"/>
    </xf>
    <xf numFmtId="0" fontId="1" fillId="14" borderId="14" xfId="0" applyFont="1" applyFill="1" applyBorder="1" applyAlignment="1">
      <alignment horizontal="center"/>
    </xf>
    <xf numFmtId="0" fontId="0" fillId="14" borderId="3" xfId="0" applyFont="1" applyFill="1" applyBorder="1" applyAlignment="1">
      <alignment horizontal="center"/>
    </xf>
    <xf numFmtId="0" fontId="1" fillId="0" borderId="1" xfId="0" applyFont="1" applyBorder="1"/>
    <xf numFmtId="0" fontId="0" fillId="0" borderId="0" xfId="0" applyAlignment="1">
      <alignment horizontal="center"/>
    </xf>
    <xf numFmtId="0" fontId="0" fillId="0" borderId="1" xfId="0" applyBorder="1" applyAlignment="1">
      <alignment horizontal="center"/>
    </xf>
    <xf numFmtId="0" fontId="2" fillId="2" borderId="1" xfId="0" applyFont="1" applyFill="1" applyBorder="1" applyAlignment="1">
      <alignment horizontal="center"/>
    </xf>
    <xf numFmtId="2" fontId="1" fillId="0" borderId="1" xfId="0" applyNumberFormat="1" applyFont="1" applyFill="1" applyBorder="1" applyAlignment="1">
      <alignment horizontal="center"/>
    </xf>
    <xf numFmtId="0" fontId="13" fillId="0" borderId="0" xfId="0" applyFont="1" applyFill="1" applyBorder="1" applyAlignment="1">
      <alignment horizontal="center"/>
    </xf>
    <xf numFmtId="164" fontId="14" fillId="0" borderId="0" xfId="0" applyNumberFormat="1" applyFont="1" applyFill="1" applyBorder="1" applyAlignment="1">
      <alignment horizontal="center"/>
    </xf>
    <xf numFmtId="0" fontId="1" fillId="0" borderId="0" xfId="0" applyFont="1" applyBorder="1" applyAlignment="1">
      <alignment horizontal="center"/>
    </xf>
    <xf numFmtId="164" fontId="0" fillId="0" borderId="0" xfId="0" applyNumberFormat="1" applyBorder="1" applyAlignment="1">
      <alignment horizontal="center"/>
    </xf>
    <xf numFmtId="164" fontId="0" fillId="0" borderId="0" xfId="0" applyNumberFormat="1" applyBorder="1" applyAlignment="1">
      <alignment horizontal="center" vertical="center"/>
    </xf>
    <xf numFmtId="17" fontId="1" fillId="0" borderId="0" xfId="0" applyNumberFormat="1" applyFont="1" applyBorder="1" applyAlignment="1">
      <alignment horizontal="center"/>
    </xf>
    <xf numFmtId="164" fontId="14" fillId="0" borderId="1" xfId="0" applyNumberFormat="1" applyFont="1" applyFill="1" applyBorder="1" applyAlignment="1">
      <alignment horizontal="center" vertical="center"/>
    </xf>
    <xf numFmtId="0" fontId="0" fillId="0" borderId="1" xfId="0" applyBorder="1"/>
    <xf numFmtId="20" fontId="18" fillId="0" borderId="1" xfId="0" applyNumberFormat="1" applyFont="1" applyBorder="1" applyAlignment="1">
      <alignment vertical="center"/>
    </xf>
    <xf numFmtId="0" fontId="18" fillId="0" borderId="1" xfId="0" applyNumberFormat="1" applyFont="1" applyBorder="1" applyAlignment="1">
      <alignment vertical="center"/>
    </xf>
    <xf numFmtId="0" fontId="0" fillId="0" borderId="1" xfId="0" applyNumberFormat="1" applyBorder="1" applyAlignment="1">
      <alignment horizontal="center"/>
    </xf>
    <xf numFmtId="0" fontId="0" fillId="11" borderId="16" xfId="0" applyFill="1" applyBorder="1" applyAlignment="1"/>
    <xf numFmtId="0" fontId="5" fillId="8" borderId="6" xfId="0" applyFont="1" applyFill="1" applyBorder="1" applyAlignment="1">
      <alignment horizontal="right"/>
    </xf>
    <xf numFmtId="0" fontId="0" fillId="0" borderId="0" xfId="0" applyAlignment="1">
      <alignment horizontal="center"/>
    </xf>
    <xf numFmtId="0" fontId="6" fillId="4" borderId="11" xfId="0" applyFont="1" applyFill="1" applyBorder="1" applyAlignment="1">
      <alignment horizontal="center"/>
    </xf>
    <xf numFmtId="0" fontId="2" fillId="14" borderId="2" xfId="0" applyFont="1" applyFill="1" applyBorder="1" applyAlignment="1">
      <alignment horizontal="center" wrapText="1"/>
    </xf>
    <xf numFmtId="0" fontId="2" fillId="14" borderId="7" xfId="0" applyFont="1" applyFill="1" applyBorder="1" applyAlignment="1">
      <alignment horizontal="center" wrapText="1"/>
    </xf>
    <xf numFmtId="0" fontId="0" fillId="11" borderId="13" xfId="0" applyFill="1" applyBorder="1" applyAlignment="1">
      <alignment horizontal="center"/>
    </xf>
    <xf numFmtId="0" fontId="0" fillId="11" borderId="14" xfId="0" applyFill="1" applyBorder="1" applyAlignment="1">
      <alignment horizontal="center"/>
    </xf>
    <xf numFmtId="0" fontId="0" fillId="4" borderId="13" xfId="0" applyFill="1" applyBorder="1" applyAlignment="1">
      <alignment horizontal="center"/>
    </xf>
    <xf numFmtId="0" fontId="6" fillId="4" borderId="2" xfId="0" applyFont="1" applyFill="1" applyBorder="1" applyAlignment="1">
      <alignment horizontal="center"/>
    </xf>
    <xf numFmtId="0" fontId="0" fillId="0" borderId="1" xfId="0" applyBorder="1" applyAlignment="1">
      <alignment horizontal="center"/>
    </xf>
    <xf numFmtId="0" fontId="0" fillId="11" borderId="0" xfId="0" applyFill="1" applyBorder="1" applyAlignment="1">
      <alignment horizontal="center"/>
    </xf>
    <xf numFmtId="0" fontId="0" fillId="4" borderId="0" xfId="0" applyFill="1" applyBorder="1" applyAlignment="1">
      <alignment horizontal="center"/>
    </xf>
    <xf numFmtId="0" fontId="5" fillId="10" borderId="1" xfId="0" applyFont="1" applyFill="1" applyBorder="1" applyAlignment="1">
      <alignment horizontal="center"/>
    </xf>
    <xf numFmtId="0" fontId="5" fillId="15" borderId="1" xfId="0" applyFont="1" applyFill="1" applyBorder="1" applyAlignment="1">
      <alignment horizontal="center"/>
    </xf>
    <xf numFmtId="0" fontId="7" fillId="0" borderId="10" xfId="0" applyFont="1" applyBorder="1" applyAlignment="1">
      <alignment horizontal="center"/>
    </xf>
    <xf numFmtId="0" fontId="0" fillId="0" borderId="1" xfId="0" applyFill="1" applyBorder="1" applyAlignment="1">
      <alignment horizontal="center"/>
    </xf>
    <xf numFmtId="0" fontId="0" fillId="11" borderId="1" xfId="0" applyFill="1" applyBorder="1" applyAlignment="1">
      <alignment horizontal="center"/>
    </xf>
    <xf numFmtId="0" fontId="5" fillId="10" borderId="1" xfId="0" applyFont="1" applyFill="1" applyBorder="1" applyAlignment="1">
      <alignment horizontal="right"/>
    </xf>
    <xf numFmtId="0" fontId="5" fillId="10" borderId="1" xfId="0" applyFont="1" applyFill="1" applyBorder="1" applyAlignment="1">
      <alignment horizontal="right" wrapText="1"/>
    </xf>
    <xf numFmtId="164" fontId="2" fillId="0" borderId="3" xfId="0" applyNumberFormat="1" applyFont="1" applyFill="1" applyBorder="1" applyAlignment="1">
      <alignment horizontal="center"/>
    </xf>
    <xf numFmtId="164" fontId="17" fillId="0" borderId="3" xfId="0" applyNumberFormat="1" applyFont="1" applyBorder="1" applyAlignment="1">
      <alignment horizontal="center"/>
    </xf>
    <xf numFmtId="164" fontId="1" fillId="0" borderId="3" xfId="0" applyNumberFormat="1" applyFont="1" applyBorder="1" applyAlignment="1">
      <alignment horizontal="center"/>
    </xf>
    <xf numFmtId="164" fontId="17" fillId="0" borderId="3" xfId="1" applyNumberFormat="1" applyFont="1" applyFill="1" applyBorder="1" applyAlignment="1">
      <alignment horizontal="center"/>
    </xf>
    <xf numFmtId="164" fontId="1" fillId="0" borderId="3" xfId="0" applyNumberFormat="1" applyFont="1" applyFill="1" applyBorder="1" applyAlignment="1">
      <alignment horizontal="center"/>
    </xf>
    <xf numFmtId="164" fontId="1" fillId="0" borderId="1" xfId="0" applyNumberFormat="1" applyFont="1" applyBorder="1" applyAlignment="1">
      <alignment horizontal="center"/>
    </xf>
    <xf numFmtId="164" fontId="1" fillId="0" borderId="1" xfId="0" applyNumberFormat="1" applyFont="1" applyFill="1" applyBorder="1" applyAlignment="1">
      <alignment horizontal="center"/>
    </xf>
    <xf numFmtId="0" fontId="0" fillId="6" borderId="0" xfId="0" applyFill="1" applyAlignment="1">
      <alignment horizontal="center"/>
    </xf>
    <xf numFmtId="0" fontId="6" fillId="6" borderId="0" xfId="0" applyFont="1" applyFill="1" applyBorder="1" applyAlignment="1">
      <alignment horizontal="center"/>
    </xf>
    <xf numFmtId="0" fontId="0" fillId="4" borderId="11" xfId="0" applyFill="1" applyBorder="1" applyAlignment="1">
      <alignment horizontal="center"/>
    </xf>
    <xf numFmtId="0" fontId="0" fillId="4" borderId="10" xfId="0" applyFill="1" applyBorder="1" applyAlignment="1">
      <alignment horizontal="center"/>
    </xf>
    <xf numFmtId="0" fontId="0" fillId="4" borderId="3" xfId="0" applyFill="1" applyBorder="1" applyAlignment="1">
      <alignment horizontal="center"/>
    </xf>
    <xf numFmtId="0" fontId="0" fillId="4" borderId="1" xfId="0" applyFill="1" applyBorder="1" applyAlignment="1">
      <alignment horizontal="center"/>
    </xf>
    <xf numFmtId="0" fontId="0" fillId="0" borderId="6" xfId="0" applyFill="1" applyBorder="1" applyAlignment="1">
      <alignment horizontal="center"/>
    </xf>
    <xf numFmtId="0" fontId="0" fillId="6" borderId="0" xfId="0" applyFill="1" applyBorder="1" applyAlignment="1">
      <alignment horizontal="center"/>
    </xf>
    <xf numFmtId="0" fontId="6" fillId="11" borderId="8" xfId="0" applyFont="1" applyFill="1" applyBorder="1" applyAlignment="1">
      <alignment horizontal="center"/>
    </xf>
    <xf numFmtId="0" fontId="0" fillId="4" borderId="5" xfId="0" applyFill="1" applyBorder="1" applyAlignment="1">
      <alignment horizontal="center"/>
    </xf>
    <xf numFmtId="0" fontId="0" fillId="4" borderId="14" xfId="0" applyFill="1" applyBorder="1" applyAlignment="1">
      <alignment horizontal="center"/>
    </xf>
    <xf numFmtId="0" fontId="5" fillId="16" borderId="1" xfId="0" applyFont="1" applyFill="1" applyBorder="1" applyAlignment="1">
      <alignment horizontal="right"/>
    </xf>
    <xf numFmtId="0" fontId="5" fillId="16" borderId="3" xfId="0" applyFont="1" applyFill="1" applyBorder="1" applyAlignment="1">
      <alignment horizontal="right"/>
    </xf>
    <xf numFmtId="0" fontId="2" fillId="16" borderId="3" xfId="0" applyFont="1" applyFill="1" applyBorder="1" applyAlignment="1">
      <alignment horizontal="right"/>
    </xf>
    <xf numFmtId="0" fontId="5" fillId="10" borderId="6" xfId="0" applyFont="1" applyFill="1" applyBorder="1" applyAlignment="1">
      <alignment horizontal="center"/>
    </xf>
    <xf numFmtId="0" fontId="0" fillId="4" borderId="7" xfId="0" applyFill="1" applyBorder="1" applyAlignment="1">
      <alignment horizontal="center"/>
    </xf>
    <xf numFmtId="0" fontId="17" fillId="6" borderId="1" xfId="0" applyFont="1" applyFill="1" applyBorder="1" applyAlignment="1">
      <alignment horizontal="center"/>
    </xf>
    <xf numFmtId="0" fontId="10" fillId="6" borderId="1" xfId="0" applyFont="1" applyFill="1" applyBorder="1" applyAlignment="1">
      <alignment horizontal="center"/>
    </xf>
    <xf numFmtId="0" fontId="1" fillId="6" borderId="1" xfId="0" applyFont="1" applyFill="1" applyBorder="1" applyAlignment="1">
      <alignment horizontal="center"/>
    </xf>
    <xf numFmtId="0" fontId="6" fillId="6" borderId="1" xfId="0" applyFont="1" applyFill="1" applyBorder="1" applyAlignment="1">
      <alignment horizontal="center"/>
    </xf>
    <xf numFmtId="0" fontId="0" fillId="11" borderId="13" xfId="0" applyFont="1" applyFill="1" applyBorder="1" applyAlignment="1">
      <alignment horizontal="center"/>
    </xf>
    <xf numFmtId="0" fontId="0" fillId="0" borderId="1" xfId="0" applyFont="1" applyFill="1" applyBorder="1" applyAlignment="1">
      <alignment horizontal="center"/>
    </xf>
    <xf numFmtId="0" fontId="0" fillId="11" borderId="0" xfId="0" applyFont="1" applyFill="1" applyBorder="1" applyAlignment="1">
      <alignment horizontal="center"/>
    </xf>
    <xf numFmtId="0" fontId="0" fillId="11" borderId="0" xfId="0" applyFill="1" applyBorder="1" applyAlignment="1"/>
    <xf numFmtId="18" fontId="7" fillId="6" borderId="4" xfId="0" applyNumberFormat="1" applyFont="1" applyFill="1" applyBorder="1" applyAlignment="1">
      <alignment horizontal="right"/>
    </xf>
    <xf numFmtId="0" fontId="6" fillId="11" borderId="16" xfId="0" applyFont="1" applyFill="1" applyBorder="1" applyAlignment="1">
      <alignment horizontal="center"/>
    </xf>
    <xf numFmtId="0" fontId="0" fillId="11" borderId="16" xfId="0" applyFill="1" applyBorder="1" applyAlignment="1">
      <alignment horizontal="center"/>
    </xf>
    <xf numFmtId="0" fontId="0" fillId="11" borderId="19" xfId="0" applyFill="1" applyBorder="1"/>
    <xf numFmtId="0" fontId="0" fillId="11" borderId="20" xfId="0" applyFill="1" applyBorder="1" applyAlignment="1">
      <alignment horizontal="center"/>
    </xf>
    <xf numFmtId="0" fontId="0" fillId="11" borderId="21" xfId="0" applyFill="1" applyBorder="1" applyAlignment="1">
      <alignment horizontal="center"/>
    </xf>
    <xf numFmtId="0" fontId="0" fillId="11" borderId="22" xfId="0" applyFill="1" applyBorder="1"/>
    <xf numFmtId="0" fontId="0" fillId="11" borderId="23" xfId="0" applyFill="1" applyBorder="1"/>
    <xf numFmtId="0" fontId="0" fillId="11" borderId="18" xfId="0" applyFill="1" applyBorder="1" applyAlignment="1">
      <alignment horizontal="center"/>
    </xf>
    <xf numFmtId="0" fontId="6" fillId="11" borderId="0" xfId="0" applyFont="1" applyFill="1" applyBorder="1" applyAlignment="1">
      <alignment horizontal="center"/>
    </xf>
    <xf numFmtId="0" fontId="0" fillId="11" borderId="19" xfId="0" applyFill="1" applyBorder="1" applyAlignment="1">
      <alignment horizontal="center"/>
    </xf>
    <xf numFmtId="0" fontId="6" fillId="11" borderId="22" xfId="0" applyFont="1" applyFill="1" applyBorder="1" applyAlignment="1">
      <alignment horizontal="center"/>
    </xf>
    <xf numFmtId="0" fontId="6" fillId="11" borderId="23" xfId="0" applyFont="1" applyFill="1" applyBorder="1" applyAlignment="1">
      <alignment horizontal="center"/>
    </xf>
    <xf numFmtId="0" fontId="6" fillId="11" borderId="17" xfId="0" applyFont="1" applyFill="1" applyBorder="1" applyAlignment="1">
      <alignment horizontal="center"/>
    </xf>
    <xf numFmtId="0" fontId="6" fillId="11" borderId="18" xfId="0" applyFont="1" applyFill="1" applyBorder="1" applyAlignment="1">
      <alignment horizontal="center"/>
    </xf>
    <xf numFmtId="0" fontId="0" fillId="11" borderId="22" xfId="0" applyFill="1" applyBorder="1" applyAlignment="1">
      <alignment horizontal="center"/>
    </xf>
    <xf numFmtId="0" fontId="0" fillId="11" borderId="17" xfId="0" applyFill="1" applyBorder="1" applyAlignment="1">
      <alignment horizontal="center"/>
    </xf>
    <xf numFmtId="0" fontId="6" fillId="18" borderId="8" xfId="0" applyFont="1" applyFill="1" applyBorder="1" applyAlignment="1">
      <alignment horizontal="center"/>
    </xf>
    <xf numFmtId="0" fontId="6" fillId="18" borderId="9" xfId="0" applyFont="1" applyFill="1" applyBorder="1" applyAlignment="1">
      <alignment horizontal="center"/>
    </xf>
    <xf numFmtId="0" fontId="0" fillId="18" borderId="6" xfId="0" applyFill="1" applyBorder="1" applyAlignment="1">
      <alignment horizontal="center"/>
    </xf>
    <xf numFmtId="0" fontId="0" fillId="18" borderId="8" xfId="0" applyFill="1" applyBorder="1" applyAlignment="1">
      <alignment horizontal="center"/>
    </xf>
    <xf numFmtId="0" fontId="5" fillId="18" borderId="4" xfId="0" applyFont="1" applyFill="1" applyBorder="1" applyAlignment="1">
      <alignment horizontal="right"/>
    </xf>
    <xf numFmtId="0" fontId="5" fillId="18" borderId="1" xfId="0" applyFont="1" applyFill="1" applyBorder="1" applyAlignment="1">
      <alignment horizontal="center"/>
    </xf>
    <xf numFmtId="0" fontId="0" fillId="18" borderId="10" xfId="0" applyFill="1" applyBorder="1" applyAlignment="1"/>
    <xf numFmtId="0" fontId="0" fillId="18" borderId="13" xfId="0" applyFill="1" applyBorder="1" applyAlignment="1"/>
    <xf numFmtId="0" fontId="0" fillId="18" borderId="8" xfId="0" applyFill="1" applyBorder="1" applyAlignment="1"/>
    <xf numFmtId="0" fontId="0" fillId="18" borderId="11" xfId="0" applyFill="1" applyBorder="1" applyAlignment="1"/>
    <xf numFmtId="0" fontId="0" fillId="18" borderId="14" xfId="0" applyFill="1" applyBorder="1" applyAlignment="1"/>
    <xf numFmtId="0" fontId="0" fillId="18" borderId="5" xfId="0" applyFill="1" applyBorder="1" applyAlignment="1"/>
    <xf numFmtId="0" fontId="0" fillId="18" borderId="15" xfId="0" applyFill="1" applyBorder="1" applyAlignment="1">
      <alignment horizontal="center"/>
    </xf>
    <xf numFmtId="0" fontId="0" fillId="18" borderId="4" xfId="0" applyFill="1" applyBorder="1" applyAlignment="1"/>
    <xf numFmtId="0" fontId="0" fillId="18" borderId="11" xfId="0" applyFill="1" applyBorder="1" applyAlignment="1">
      <alignment horizontal="center"/>
    </xf>
    <xf numFmtId="0" fontId="0" fillId="18" borderId="0" xfId="0" applyFill="1" applyBorder="1" applyAlignment="1"/>
    <xf numFmtId="0" fontId="0" fillId="11" borderId="16" xfId="0" applyFill="1" applyBorder="1"/>
    <xf numFmtId="0" fontId="0" fillId="11" borderId="23" xfId="0" applyFill="1" applyBorder="1" applyAlignment="1">
      <alignment horizontal="center"/>
    </xf>
    <xf numFmtId="0" fontId="0" fillId="11" borderId="18" xfId="0" applyFill="1" applyBorder="1"/>
    <xf numFmtId="0" fontId="0" fillId="11" borderId="17" xfId="0" applyFill="1" applyBorder="1"/>
    <xf numFmtId="0" fontId="0" fillId="11" borderId="21" xfId="0" applyFill="1" applyBorder="1"/>
    <xf numFmtId="0" fontId="0" fillId="11" borderId="20" xfId="0" applyFill="1" applyBorder="1" applyAlignment="1"/>
    <xf numFmtId="0" fontId="0" fillId="6" borderId="0" xfId="0" applyFill="1" applyBorder="1" applyAlignment="1"/>
    <xf numFmtId="0" fontId="0" fillId="6" borderId="0" xfId="0" applyFill="1" applyBorder="1"/>
    <xf numFmtId="0" fontId="0" fillId="11" borderId="22" xfId="0" applyFill="1" applyBorder="1" applyAlignment="1"/>
    <xf numFmtId="0" fontId="0" fillId="11" borderId="20" xfId="0" applyFill="1" applyBorder="1"/>
    <xf numFmtId="0" fontId="0" fillId="11" borderId="0" xfId="0" applyFill="1" applyBorder="1"/>
    <xf numFmtId="0" fontId="6" fillId="11" borderId="14" xfId="0" applyFont="1" applyFill="1" applyBorder="1" applyAlignment="1">
      <alignment horizontal="center"/>
    </xf>
    <xf numFmtId="0" fontId="5" fillId="11" borderId="15" xfId="0" applyFont="1" applyFill="1" applyBorder="1" applyAlignment="1">
      <alignment horizontal="center"/>
    </xf>
    <xf numFmtId="0" fontId="5" fillId="17" borderId="1" xfId="0" applyFont="1" applyFill="1" applyBorder="1" applyAlignment="1">
      <alignment horizontal="center"/>
    </xf>
    <xf numFmtId="0" fontId="5" fillId="16" borderId="6" xfId="0" applyFont="1" applyFill="1" applyBorder="1" applyAlignment="1">
      <alignment horizontal="right"/>
    </xf>
    <xf numFmtId="0" fontId="5" fillId="20" borderId="1" xfId="0" applyFont="1" applyFill="1" applyBorder="1" applyAlignment="1">
      <alignment horizontal="center"/>
    </xf>
    <xf numFmtId="0" fontId="2" fillId="2" borderId="1" xfId="0" applyFont="1" applyFill="1" applyBorder="1" applyAlignment="1">
      <alignment horizontal="center"/>
    </xf>
    <xf numFmtId="0" fontId="5" fillId="19" borderId="1" xfId="0" applyFont="1" applyFill="1" applyBorder="1" applyAlignment="1">
      <alignment horizontal="center"/>
    </xf>
    <xf numFmtId="0" fontId="0" fillId="4" borderId="2" xfId="0" applyFill="1" applyBorder="1" applyAlignment="1">
      <alignment horizontal="center"/>
    </xf>
    <xf numFmtId="0" fontId="0" fillId="11" borderId="8" xfId="0" applyFill="1" applyBorder="1" applyAlignment="1">
      <alignment horizontal="center"/>
    </xf>
    <xf numFmtId="0" fontId="5" fillId="11" borderId="14" xfId="0" applyFont="1" applyFill="1" applyBorder="1" applyAlignment="1">
      <alignment horizontal="right"/>
    </xf>
    <xf numFmtId="0" fontId="0" fillId="11" borderId="0" xfId="0" applyFill="1" applyAlignment="1">
      <alignment horizontal="center"/>
    </xf>
    <xf numFmtId="0" fontId="7" fillId="0" borderId="4" xfId="0" applyFont="1" applyFill="1" applyBorder="1" applyAlignment="1">
      <alignment horizontal="center"/>
    </xf>
    <xf numFmtId="0" fontId="2" fillId="16" borderId="1" xfId="0" applyFont="1" applyFill="1" applyBorder="1" applyAlignment="1">
      <alignment horizontal="right"/>
    </xf>
    <xf numFmtId="0" fontId="17" fillId="0" borderId="5" xfId="0" applyFont="1" applyFill="1" applyBorder="1" applyAlignment="1">
      <alignment horizontal="center"/>
    </xf>
    <xf numFmtId="0" fontId="1" fillId="12" borderId="6" xfId="0" applyFont="1" applyFill="1" applyBorder="1" applyAlignment="1">
      <alignment horizontal="center"/>
    </xf>
    <xf numFmtId="0" fontId="1" fillId="0" borderId="4" xfId="0" applyFont="1" applyBorder="1" applyAlignment="1">
      <alignment horizontal="center"/>
    </xf>
    <xf numFmtId="0" fontId="2" fillId="2" borderId="1" xfId="0" applyFont="1" applyFill="1" applyBorder="1" applyAlignment="1">
      <alignment horizontal="center"/>
    </xf>
    <xf numFmtId="0" fontId="1" fillId="12" borderId="1" xfId="0" applyFont="1" applyFill="1" applyBorder="1"/>
    <xf numFmtId="0" fontId="17" fillId="11" borderId="1" xfId="0" applyFont="1" applyFill="1" applyBorder="1" applyAlignment="1">
      <alignment horizontal="center"/>
    </xf>
    <xf numFmtId="0" fontId="21" fillId="4" borderId="12" xfId="0" applyFont="1" applyFill="1" applyBorder="1" applyAlignment="1">
      <alignment horizontal="center"/>
    </xf>
    <xf numFmtId="0" fontId="21" fillId="4" borderId="10" xfId="0" applyFont="1" applyFill="1" applyBorder="1" applyAlignment="1">
      <alignment horizontal="center"/>
    </xf>
    <xf numFmtId="0" fontId="15" fillId="6" borderId="0" xfId="0" applyFont="1" applyFill="1" applyBorder="1"/>
    <xf numFmtId="0" fontId="2" fillId="6" borderId="0" xfId="0" applyFont="1" applyFill="1" applyBorder="1" applyAlignment="1">
      <alignment horizontal="right"/>
    </xf>
    <xf numFmtId="0" fontId="15" fillId="6" borderId="0" xfId="0" applyFont="1" applyFill="1"/>
    <xf numFmtId="164" fontId="0" fillId="6" borderId="1" xfId="0" applyNumberFormat="1" applyFill="1" applyBorder="1" applyAlignment="1">
      <alignment horizontal="center"/>
    </xf>
    <xf numFmtId="0" fontId="22" fillId="11" borderId="14" xfId="0" applyFont="1" applyFill="1" applyBorder="1" applyAlignment="1">
      <alignment horizontal="center"/>
    </xf>
    <xf numFmtId="0" fontId="0" fillId="6" borderId="0" xfId="0" applyFont="1" applyFill="1"/>
    <xf numFmtId="0" fontId="0" fillId="6" borderId="0" xfId="0" applyFont="1" applyFill="1" applyAlignment="1">
      <alignment horizontal="center"/>
    </xf>
    <xf numFmtId="0" fontId="0" fillId="18" borderId="12" xfId="0" applyFill="1" applyBorder="1" applyAlignment="1"/>
    <xf numFmtId="0" fontId="0" fillId="11" borderId="0" xfId="0" applyFill="1"/>
    <xf numFmtId="0" fontId="0" fillId="6" borderId="22" xfId="0" applyFill="1" applyBorder="1" applyAlignment="1"/>
    <xf numFmtId="0" fontId="0" fillId="6" borderId="22" xfId="0" applyFill="1" applyBorder="1" applyAlignment="1">
      <alignment horizontal="center"/>
    </xf>
    <xf numFmtId="0" fontId="0" fillId="6" borderId="22" xfId="0" applyFill="1" applyBorder="1"/>
    <xf numFmtId="2" fontId="7" fillId="0" borderId="4" xfId="0" applyNumberFormat="1" applyFont="1" applyBorder="1" applyAlignment="1">
      <alignment horizontal="center"/>
    </xf>
    <xf numFmtId="0" fontId="0" fillId="11" borderId="17" xfId="0" applyFill="1" applyBorder="1" applyAlignment="1"/>
    <xf numFmtId="164" fontId="1" fillId="6" borderId="1" xfId="0" applyNumberFormat="1" applyFont="1" applyFill="1" applyBorder="1" applyAlignment="1">
      <alignment horizontal="center"/>
    </xf>
    <xf numFmtId="0" fontId="24" fillId="6" borderId="0" xfId="0" applyFont="1" applyFill="1"/>
    <xf numFmtId="0" fontId="24" fillId="6" borderId="0" xfId="0" applyFont="1" applyFill="1" applyBorder="1" applyAlignment="1">
      <alignment horizontal="center"/>
    </xf>
    <xf numFmtId="0" fontId="15" fillId="6" borderId="0" xfId="0" applyFont="1" applyFill="1" applyAlignment="1">
      <alignment horizontal="right"/>
    </xf>
    <xf numFmtId="0" fontId="24" fillId="6" borderId="0" xfId="0" applyFont="1" applyFill="1" applyAlignment="1">
      <alignment horizontal="center"/>
    </xf>
    <xf numFmtId="0" fontId="15" fillId="6" borderId="0" xfId="0" applyFont="1" applyFill="1" applyAlignment="1">
      <alignment horizontal="center"/>
    </xf>
    <xf numFmtId="0" fontId="15" fillId="6" borderId="0" xfId="0" applyFont="1" applyFill="1" applyBorder="1" applyAlignment="1">
      <alignment horizontal="right"/>
    </xf>
    <xf numFmtId="0" fontId="2" fillId="6" borderId="0" xfId="0" applyFont="1" applyFill="1" applyAlignment="1">
      <alignment horizontal="right"/>
    </xf>
    <xf numFmtId="0" fontId="2" fillId="6" borderId="0" xfId="0" applyFont="1" applyFill="1" applyBorder="1" applyAlignment="1">
      <alignment horizontal="left"/>
    </xf>
    <xf numFmtId="0" fontId="2" fillId="6" borderId="0" xfId="0" applyFont="1" applyFill="1" applyAlignment="1">
      <alignment horizontal="left"/>
    </xf>
    <xf numFmtId="0" fontId="24" fillId="6" borderId="0" xfId="0" applyFont="1" applyFill="1" applyAlignment="1">
      <alignment horizontal="left"/>
    </xf>
    <xf numFmtId="0" fontId="2" fillId="2" borderId="1" xfId="0" applyFont="1" applyFill="1" applyBorder="1" applyAlignment="1">
      <alignment horizontal="center"/>
    </xf>
    <xf numFmtId="0" fontId="0" fillId="0" borderId="0" xfId="0" applyAlignment="1" applyProtection="1">
      <alignment horizontal="center"/>
      <protection locked="0"/>
    </xf>
    <xf numFmtId="0" fontId="10" fillId="0" borderId="0" xfId="0" applyFont="1" applyFill="1" applyAlignment="1" applyProtection="1">
      <alignment horizontal="center"/>
      <protection locked="0"/>
    </xf>
    <xf numFmtId="0" fontId="2" fillId="2" borderId="1" xfId="0" applyFont="1" applyFill="1" applyBorder="1" applyAlignment="1" applyProtection="1">
      <alignment horizontal="center"/>
      <protection locked="0"/>
    </xf>
    <xf numFmtId="0" fontId="0" fillId="0" borderId="0" xfId="0" applyFill="1" applyAlignment="1" applyProtection="1">
      <alignment horizontal="center"/>
      <protection locked="0"/>
    </xf>
    <xf numFmtId="0" fontId="17" fillId="12" borderId="6" xfId="0" applyFont="1" applyFill="1" applyBorder="1" applyAlignment="1" applyProtection="1">
      <alignment horizontal="center"/>
      <protection locked="0"/>
    </xf>
    <xf numFmtId="0" fontId="1" fillId="0" borderId="1" xfId="0" applyFont="1" applyBorder="1" applyAlignment="1" applyProtection="1">
      <alignment horizontal="center"/>
      <protection locked="0"/>
    </xf>
    <xf numFmtId="18" fontId="2" fillId="2" borderId="6" xfId="0" applyNumberFormat="1" applyFont="1" applyFill="1" applyBorder="1" applyAlignment="1" applyProtection="1">
      <alignment horizontal="center"/>
      <protection locked="0"/>
    </xf>
    <xf numFmtId="164" fontId="0" fillId="0" borderId="1" xfId="0" applyNumberFormat="1" applyBorder="1" applyAlignment="1" applyProtection="1">
      <alignment horizontal="center"/>
      <protection locked="0"/>
    </xf>
    <xf numFmtId="0" fontId="1" fillId="12" borderId="6" xfId="0" applyFont="1" applyFill="1" applyBorder="1" applyAlignment="1" applyProtection="1">
      <alignment horizontal="center"/>
      <protection locked="0"/>
    </xf>
    <xf numFmtId="0" fontId="13" fillId="0" borderId="1" xfId="0" applyFont="1" applyFill="1" applyBorder="1" applyAlignment="1" applyProtection="1">
      <alignment horizontal="center"/>
      <protection locked="0"/>
    </xf>
    <xf numFmtId="164" fontId="14" fillId="0" borderId="1"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protection locked="0"/>
    </xf>
    <xf numFmtId="164" fontId="14" fillId="0" borderId="1" xfId="0" applyNumberFormat="1" applyFont="1" applyFill="1" applyBorder="1" applyAlignment="1" applyProtection="1">
      <alignment horizontal="center" vertical="center"/>
      <protection locked="0"/>
    </xf>
    <xf numFmtId="17" fontId="1" fillId="0" borderId="1" xfId="0" applyNumberFormat="1" applyFont="1" applyBorder="1" applyAlignment="1" applyProtection="1">
      <alignment horizontal="center"/>
      <protection locked="0"/>
    </xf>
    <xf numFmtId="20" fontId="18"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protection locked="0"/>
    </xf>
    <xf numFmtId="0" fontId="1" fillId="12" borderId="0" xfId="0" applyFont="1" applyFill="1" applyAlignment="1" applyProtection="1">
      <alignment horizontal="center"/>
      <protection locked="0"/>
    </xf>
    <xf numFmtId="18" fontId="2" fillId="2" borderId="0" xfId="0" applyNumberFormat="1" applyFont="1" applyFill="1" applyAlignment="1" applyProtection="1">
      <alignment horizontal="center"/>
      <protection locked="0"/>
    </xf>
    <xf numFmtId="164" fontId="1" fillId="9" borderId="1" xfId="0" applyNumberFormat="1" applyFont="1" applyFill="1" applyBorder="1" applyAlignment="1" applyProtection="1">
      <alignment horizontal="center"/>
      <protection locked="0"/>
    </xf>
    <xf numFmtId="0" fontId="1" fillId="9" borderId="1" xfId="0" applyFont="1" applyFill="1" applyBorder="1" applyAlignment="1" applyProtection="1">
      <alignment horizontal="center"/>
      <protection locked="0"/>
    </xf>
    <xf numFmtId="0" fontId="2" fillId="6" borderId="0" xfId="0" applyFont="1" applyFill="1" applyBorder="1" applyAlignment="1">
      <alignment horizontal="center"/>
    </xf>
    <xf numFmtId="0" fontId="2" fillId="6" borderId="16" xfId="0" applyFont="1" applyFill="1" applyBorder="1" applyAlignment="1">
      <alignment horizontal="center"/>
    </xf>
    <xf numFmtId="0" fontId="2" fillId="3" borderId="6" xfId="0" applyFont="1" applyFill="1" applyBorder="1" applyAlignment="1">
      <alignment horizontal="center"/>
    </xf>
    <xf numFmtId="0" fontId="2" fillId="3" borderId="15" xfId="0" applyFont="1" applyFill="1" applyBorder="1" applyAlignment="1">
      <alignment horizontal="center"/>
    </xf>
    <xf numFmtId="0" fontId="2" fillId="3" borderId="4" xfId="0" applyFont="1" applyFill="1" applyBorder="1" applyAlignment="1">
      <alignment horizontal="center"/>
    </xf>
    <xf numFmtId="0" fontId="5" fillId="8" borderId="6" xfId="0" applyFont="1" applyFill="1" applyBorder="1" applyAlignment="1">
      <alignment horizontal="right"/>
    </xf>
    <xf numFmtId="0" fontId="0" fillId="0" borderId="4" xfId="0" applyBorder="1" applyAlignment="1">
      <alignment horizontal="right"/>
    </xf>
    <xf numFmtId="0" fontId="5" fillId="8" borderId="4" xfId="0" applyFont="1" applyFill="1" applyBorder="1" applyAlignment="1">
      <alignment horizontal="right"/>
    </xf>
    <xf numFmtId="0" fontId="2" fillId="14" borderId="2" xfId="0" applyFont="1" applyFill="1" applyBorder="1" applyAlignment="1">
      <alignment horizontal="center" wrapText="1"/>
    </xf>
    <xf numFmtId="0" fontId="0" fillId="0" borderId="7" xfId="0" applyBorder="1" applyAlignment="1">
      <alignment horizontal="center"/>
    </xf>
    <xf numFmtId="0" fontId="2" fillId="14" borderId="7" xfId="0" applyFont="1" applyFill="1" applyBorder="1" applyAlignment="1">
      <alignment horizontal="center" wrapText="1"/>
    </xf>
    <xf numFmtId="0" fontId="2" fillId="14" borderId="6" xfId="0" applyFont="1" applyFill="1" applyBorder="1" applyAlignment="1">
      <alignment horizontal="center"/>
    </xf>
    <xf numFmtId="0" fontId="0" fillId="0" borderId="15" xfId="0" applyBorder="1" applyAlignment="1">
      <alignment horizontal="center"/>
    </xf>
    <xf numFmtId="0" fontId="0" fillId="0" borderId="4" xfId="0" applyBorder="1" applyAlignment="1">
      <alignment horizontal="center"/>
    </xf>
    <xf numFmtId="0" fontId="2" fillId="15" borderId="6" xfId="0" applyFont="1" applyFill="1" applyBorder="1" applyAlignment="1" applyProtection="1">
      <alignment horizontal="center"/>
      <protection locked="0"/>
    </xf>
    <xf numFmtId="0" fontId="2" fillId="15" borderId="4" xfId="0" applyFont="1" applyFill="1" applyBorder="1" applyAlignment="1" applyProtection="1">
      <alignment horizontal="center"/>
      <protection locked="0"/>
    </xf>
    <xf numFmtId="0" fontId="2" fillId="2" borderId="1" xfId="0" applyFont="1" applyFill="1" applyBorder="1" applyAlignment="1">
      <alignment horizontal="center"/>
    </xf>
    <xf numFmtId="0" fontId="15" fillId="2" borderId="1" xfId="0" applyFont="1" applyFill="1" applyBorder="1" applyAlignment="1"/>
    <xf numFmtId="0" fontId="0" fillId="0" borderId="1" xfId="0" applyBorder="1" applyAlignment="1">
      <alignment horizontal="center"/>
    </xf>
    <xf numFmtId="0" fontId="0" fillId="0" borderId="1" xfId="0" applyBorder="1" applyAlignment="1"/>
  </cellXfs>
  <cellStyles count="2">
    <cellStyle name="Good" xfId="1" builtinId="26"/>
    <cellStyle name="Normal" xfId="0" builtinId="0"/>
  </cellStyles>
  <dxfs count="14">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b/>
        <i val="0"/>
        <color theme="0"/>
      </font>
      <fill>
        <patternFill>
          <bgColor rgb="FF00B050"/>
        </patternFill>
      </fill>
    </dxf>
    <dxf>
      <font>
        <b/>
        <i val="0"/>
        <color theme="0"/>
      </font>
      <fill>
        <patternFill>
          <bgColor rgb="FFFF0000"/>
        </patternFill>
      </fill>
    </dxf>
    <dxf>
      <font>
        <color rgb="FFFF0000"/>
      </font>
      <fill>
        <patternFill>
          <bgColor theme="1"/>
        </patternFill>
      </fill>
    </dxf>
    <dxf>
      <fill>
        <patternFill>
          <bgColor rgb="FFFF0000"/>
        </patternFill>
      </fill>
    </dxf>
    <dxf>
      <fill>
        <patternFill>
          <bgColor rgb="FF00B050"/>
        </patternFill>
      </fill>
    </dxf>
    <dxf>
      <font>
        <color theme="1"/>
      </font>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F0"/>
        </patternFill>
      </fill>
    </dxf>
  </dxfs>
  <tableStyles count="0" defaultTableStyle="TableStyleMedium2" defaultPivotStyle="PivotStyleLight16"/>
  <colors>
    <mruColors>
      <color rgb="FFFF2D2D"/>
      <color rgb="FFEA6B14"/>
      <color rgb="FFFFFF79"/>
      <color rgb="FF0091FE"/>
      <color rgb="FF00C459"/>
      <color rgb="FF006BBC"/>
      <color rgb="FF0067B4"/>
      <color rgb="FF005392"/>
      <color rgb="FF00CCFF"/>
      <color rgb="FF00FE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Electricity Supply </a:t>
            </a:r>
          </a:p>
        </c:rich>
      </c:tx>
      <c:layout>
        <c:manualLayout>
          <c:xMode val="edge"/>
          <c:yMode val="edge"/>
          <c:x val="0.33000087008132151"/>
          <c:y val="1.624954697990333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8.6240013486260481E-2"/>
          <c:y val="0.13621182755903977"/>
          <c:w val="0.88662820959016064"/>
          <c:h val="0.6010393952353642"/>
        </c:manualLayout>
      </c:layout>
      <c:barChart>
        <c:barDir val="col"/>
        <c:grouping val="percentStacked"/>
        <c:varyColors val="0"/>
        <c:ser>
          <c:idx val="0"/>
          <c:order val="0"/>
          <c:tx>
            <c:strRef>
              <c:f>Tool!$AP$6:$AP$7</c:f>
              <c:strCache>
                <c:ptCount val="2"/>
                <c:pt idx="0">
                  <c:v>Wind</c:v>
                </c:pt>
              </c:strCache>
            </c:strRef>
          </c:tx>
          <c:spPr>
            <a:solidFill>
              <a:srgbClr val="00B050"/>
            </a:solidFill>
            <a:ln>
              <a:noFill/>
            </a:ln>
            <a:effectLst>
              <a:outerShdw blurRad="57150" dist="19050" dir="5400000" algn="ctr" rotWithShape="0">
                <a:srgbClr val="000000">
                  <a:alpha val="63000"/>
                </a:srgbClr>
              </a:outerShdw>
            </a:effectLst>
          </c:spPr>
          <c:invertIfNegative val="0"/>
          <c:cat>
            <c:strRef>
              <c:f>Tool!$AE$8:$AE$54</c:f>
              <c:strCache>
                <c:ptCount val="47"/>
                <c:pt idx="0">
                  <c:v>Day 1</c:v>
                </c:pt>
                <c:pt idx="1">
                  <c:v>2:00 AM</c:v>
                </c:pt>
                <c:pt idx="2">
                  <c:v>3:00 AM</c:v>
                </c:pt>
                <c:pt idx="3">
                  <c:v>4:00 AM</c:v>
                </c:pt>
                <c:pt idx="4">
                  <c:v>5:00 AM</c:v>
                </c:pt>
                <c:pt idx="5">
                  <c:v>6:00 AM</c:v>
                </c:pt>
                <c:pt idx="6">
                  <c:v>7:00 AM</c:v>
                </c:pt>
                <c:pt idx="7">
                  <c:v>8:00 AM</c:v>
                </c:pt>
                <c:pt idx="8">
                  <c:v>9:00 AM</c:v>
                </c:pt>
                <c:pt idx="9">
                  <c:v>10:00 AM</c:v>
                </c:pt>
                <c:pt idx="10">
                  <c:v>11:00 AM</c:v>
                </c:pt>
                <c:pt idx="11">
                  <c:v>12:00 PM</c:v>
                </c:pt>
                <c:pt idx="12">
                  <c:v>1:00 PM</c:v>
                </c:pt>
                <c:pt idx="13">
                  <c:v>2:00 PM</c:v>
                </c:pt>
                <c:pt idx="14">
                  <c:v>3:00 PM</c:v>
                </c:pt>
                <c:pt idx="15">
                  <c:v>4:00 PM</c:v>
                </c:pt>
                <c:pt idx="16">
                  <c:v>5:00 PM</c:v>
                </c:pt>
                <c:pt idx="17">
                  <c:v>6:00 PM</c:v>
                </c:pt>
                <c:pt idx="18">
                  <c:v>7:00 PM</c:v>
                </c:pt>
                <c:pt idx="19">
                  <c:v>8:00 PM</c:v>
                </c:pt>
                <c:pt idx="20">
                  <c:v>9:00 PM</c:v>
                </c:pt>
                <c:pt idx="21">
                  <c:v>10:00 PM</c:v>
                </c:pt>
                <c:pt idx="22">
                  <c:v>11:00 PM</c:v>
                </c:pt>
                <c:pt idx="23">
                  <c:v>12:00 AM</c:v>
                </c:pt>
                <c:pt idx="24">
                  <c:v>Day 2</c:v>
                </c:pt>
                <c:pt idx="25">
                  <c:v>2:00 AM</c:v>
                </c:pt>
                <c:pt idx="26">
                  <c:v>3:00 AM</c:v>
                </c:pt>
                <c:pt idx="27">
                  <c:v>4:00 AM</c:v>
                </c:pt>
                <c:pt idx="28">
                  <c:v>5:00 AM</c:v>
                </c:pt>
                <c:pt idx="29">
                  <c:v>6:00 AM</c:v>
                </c:pt>
                <c:pt idx="30">
                  <c:v>7:00 AM</c:v>
                </c:pt>
                <c:pt idx="31">
                  <c:v>8:00 AM</c:v>
                </c:pt>
                <c:pt idx="32">
                  <c:v>9:00 AM</c:v>
                </c:pt>
                <c:pt idx="33">
                  <c:v>10:00 AM</c:v>
                </c:pt>
                <c:pt idx="34">
                  <c:v>11:00 AM</c:v>
                </c:pt>
                <c:pt idx="35">
                  <c:v>12:00 PM</c:v>
                </c:pt>
                <c:pt idx="36">
                  <c:v>1:00 PM</c:v>
                </c:pt>
                <c:pt idx="37">
                  <c:v>2:00 PM</c:v>
                </c:pt>
                <c:pt idx="38">
                  <c:v>3:00 PM</c:v>
                </c:pt>
                <c:pt idx="39">
                  <c:v>4:00 PM</c:v>
                </c:pt>
                <c:pt idx="40">
                  <c:v>5:00 PM</c:v>
                </c:pt>
                <c:pt idx="41">
                  <c:v>6:00 PM</c:v>
                </c:pt>
                <c:pt idx="42">
                  <c:v>7:00 PM</c:v>
                </c:pt>
                <c:pt idx="43">
                  <c:v>8:00 PM</c:v>
                </c:pt>
                <c:pt idx="44">
                  <c:v>9:00 PM</c:v>
                </c:pt>
                <c:pt idx="45">
                  <c:v>10:00 PM</c:v>
                </c:pt>
                <c:pt idx="46">
                  <c:v>11:00 PM</c:v>
                </c:pt>
              </c:strCache>
            </c:strRef>
          </c:cat>
          <c:val>
            <c:numRef>
              <c:f>Tool!$AP$8:$AP$54</c:f>
              <c:numCache>
                <c:formatCode>0.000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numCache>
            </c:numRef>
          </c:val>
        </c:ser>
        <c:ser>
          <c:idx val="1"/>
          <c:order val="1"/>
          <c:tx>
            <c:strRef>
              <c:f>Tool!$AQ$6:$AQ$7</c:f>
              <c:strCache>
                <c:ptCount val="2"/>
                <c:pt idx="0">
                  <c:v>Solar PV</c:v>
                </c:pt>
              </c:strCache>
            </c:strRef>
          </c:tx>
          <c:spPr>
            <a:solidFill>
              <a:srgbClr val="FFFF00"/>
            </a:solidFill>
            <a:ln>
              <a:noFill/>
            </a:ln>
            <a:effectLst>
              <a:outerShdw blurRad="57150" dist="19050" dir="5400000" algn="ctr" rotWithShape="0">
                <a:srgbClr val="000000">
                  <a:alpha val="63000"/>
                </a:srgbClr>
              </a:outerShdw>
            </a:effectLst>
          </c:spPr>
          <c:invertIfNegative val="0"/>
          <c:cat>
            <c:strRef>
              <c:f>Tool!$AE$8:$AE$54</c:f>
              <c:strCache>
                <c:ptCount val="47"/>
                <c:pt idx="0">
                  <c:v>Day 1</c:v>
                </c:pt>
                <c:pt idx="1">
                  <c:v>2:00 AM</c:v>
                </c:pt>
                <c:pt idx="2">
                  <c:v>3:00 AM</c:v>
                </c:pt>
                <c:pt idx="3">
                  <c:v>4:00 AM</c:v>
                </c:pt>
                <c:pt idx="4">
                  <c:v>5:00 AM</c:v>
                </c:pt>
                <c:pt idx="5">
                  <c:v>6:00 AM</c:v>
                </c:pt>
                <c:pt idx="6">
                  <c:v>7:00 AM</c:v>
                </c:pt>
                <c:pt idx="7">
                  <c:v>8:00 AM</c:v>
                </c:pt>
                <c:pt idx="8">
                  <c:v>9:00 AM</c:v>
                </c:pt>
                <c:pt idx="9">
                  <c:v>10:00 AM</c:v>
                </c:pt>
                <c:pt idx="10">
                  <c:v>11:00 AM</c:v>
                </c:pt>
                <c:pt idx="11">
                  <c:v>12:00 PM</c:v>
                </c:pt>
                <c:pt idx="12">
                  <c:v>1:00 PM</c:v>
                </c:pt>
                <c:pt idx="13">
                  <c:v>2:00 PM</c:v>
                </c:pt>
                <c:pt idx="14">
                  <c:v>3:00 PM</c:v>
                </c:pt>
                <c:pt idx="15">
                  <c:v>4:00 PM</c:v>
                </c:pt>
                <c:pt idx="16">
                  <c:v>5:00 PM</c:v>
                </c:pt>
                <c:pt idx="17">
                  <c:v>6:00 PM</c:v>
                </c:pt>
                <c:pt idx="18">
                  <c:v>7:00 PM</c:v>
                </c:pt>
                <c:pt idx="19">
                  <c:v>8:00 PM</c:v>
                </c:pt>
                <c:pt idx="20">
                  <c:v>9:00 PM</c:v>
                </c:pt>
                <c:pt idx="21">
                  <c:v>10:00 PM</c:v>
                </c:pt>
                <c:pt idx="22">
                  <c:v>11:00 PM</c:v>
                </c:pt>
                <c:pt idx="23">
                  <c:v>12:00 AM</c:v>
                </c:pt>
                <c:pt idx="24">
                  <c:v>Day 2</c:v>
                </c:pt>
                <c:pt idx="25">
                  <c:v>2:00 AM</c:v>
                </c:pt>
                <c:pt idx="26">
                  <c:v>3:00 AM</c:v>
                </c:pt>
                <c:pt idx="27">
                  <c:v>4:00 AM</c:v>
                </c:pt>
                <c:pt idx="28">
                  <c:v>5:00 AM</c:v>
                </c:pt>
                <c:pt idx="29">
                  <c:v>6:00 AM</c:v>
                </c:pt>
                <c:pt idx="30">
                  <c:v>7:00 AM</c:v>
                </c:pt>
                <c:pt idx="31">
                  <c:v>8:00 AM</c:v>
                </c:pt>
                <c:pt idx="32">
                  <c:v>9:00 AM</c:v>
                </c:pt>
                <c:pt idx="33">
                  <c:v>10:00 AM</c:v>
                </c:pt>
                <c:pt idx="34">
                  <c:v>11:00 AM</c:v>
                </c:pt>
                <c:pt idx="35">
                  <c:v>12:00 PM</c:v>
                </c:pt>
                <c:pt idx="36">
                  <c:v>1:00 PM</c:v>
                </c:pt>
                <c:pt idx="37">
                  <c:v>2:00 PM</c:v>
                </c:pt>
                <c:pt idx="38">
                  <c:v>3:00 PM</c:v>
                </c:pt>
                <c:pt idx="39">
                  <c:v>4:00 PM</c:v>
                </c:pt>
                <c:pt idx="40">
                  <c:v>5:00 PM</c:v>
                </c:pt>
                <c:pt idx="41">
                  <c:v>6:00 PM</c:v>
                </c:pt>
                <c:pt idx="42">
                  <c:v>7:00 PM</c:v>
                </c:pt>
                <c:pt idx="43">
                  <c:v>8:00 PM</c:v>
                </c:pt>
                <c:pt idx="44">
                  <c:v>9:00 PM</c:v>
                </c:pt>
                <c:pt idx="45">
                  <c:v>10:00 PM</c:v>
                </c:pt>
                <c:pt idx="46">
                  <c:v>11:00 PM</c:v>
                </c:pt>
              </c:strCache>
            </c:strRef>
          </c:cat>
          <c:val>
            <c:numRef>
              <c:f>Tool!$AQ$8:$AQ$54</c:f>
              <c:numCache>
                <c:formatCode>0.000</c:formatCode>
                <c:ptCount val="47"/>
                <c:pt idx="0">
                  <c:v>0</c:v>
                </c:pt>
                <c:pt idx="1">
                  <c:v>0</c:v>
                </c:pt>
                <c:pt idx="2">
                  <c:v>0</c:v>
                </c:pt>
                <c:pt idx="3">
                  <c:v>0</c:v>
                </c:pt>
                <c:pt idx="4">
                  <c:v>0</c:v>
                </c:pt>
                <c:pt idx="5">
                  <c:v>0</c:v>
                </c:pt>
                <c:pt idx="6">
                  <c:v>0</c:v>
                </c:pt>
                <c:pt idx="7">
                  <c:v>0</c:v>
                </c:pt>
                <c:pt idx="8">
                  <c:v>2.5913134078172866</c:v>
                </c:pt>
                <c:pt idx="9">
                  <c:v>11.630020375438054</c:v>
                </c:pt>
                <c:pt idx="10">
                  <c:v>20.24850026584188</c:v>
                </c:pt>
                <c:pt idx="11">
                  <c:v>100</c:v>
                </c:pt>
                <c:pt idx="12">
                  <c:v>100</c:v>
                </c:pt>
                <c:pt idx="13">
                  <c:v>100</c:v>
                </c:pt>
                <c:pt idx="14">
                  <c:v>100</c:v>
                </c:pt>
                <c:pt idx="15">
                  <c:v>100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39.122886703443058</c:v>
                </c:pt>
                <c:pt idx="33">
                  <c:v>100</c:v>
                </c:pt>
                <c:pt idx="34">
                  <c:v>100</c:v>
                </c:pt>
                <c:pt idx="35">
                  <c:v>100</c:v>
                </c:pt>
                <c:pt idx="36">
                  <c:v>100</c:v>
                </c:pt>
                <c:pt idx="37">
                  <c:v>100</c:v>
                </c:pt>
                <c:pt idx="38">
                  <c:v>100</c:v>
                </c:pt>
                <c:pt idx="39">
                  <c:v>100</c:v>
                </c:pt>
                <c:pt idx="40">
                  <c:v>0</c:v>
                </c:pt>
                <c:pt idx="41">
                  <c:v>0</c:v>
                </c:pt>
                <c:pt idx="42">
                  <c:v>0</c:v>
                </c:pt>
                <c:pt idx="43">
                  <c:v>0</c:v>
                </c:pt>
                <c:pt idx="44">
                  <c:v>0</c:v>
                </c:pt>
                <c:pt idx="45">
                  <c:v>0</c:v>
                </c:pt>
                <c:pt idx="46">
                  <c:v>0</c:v>
                </c:pt>
              </c:numCache>
            </c:numRef>
          </c:val>
        </c:ser>
        <c:ser>
          <c:idx val="2"/>
          <c:order val="2"/>
          <c:tx>
            <c:strRef>
              <c:f>Tool!$AR$6:$AR$7</c:f>
              <c:strCache>
                <c:ptCount val="2"/>
                <c:pt idx="0">
                  <c:v>Battery </c:v>
                </c:pt>
              </c:strCache>
            </c:strRef>
          </c:tx>
          <c:spPr>
            <a:solidFill>
              <a:srgbClr val="00B0F0"/>
            </a:solidFill>
            <a:ln>
              <a:noFill/>
            </a:ln>
            <a:effectLst>
              <a:outerShdw blurRad="57150" dist="19050" dir="5400000" algn="ctr" rotWithShape="0">
                <a:srgbClr val="000000">
                  <a:alpha val="63000"/>
                </a:srgbClr>
              </a:outerShdw>
            </a:effectLst>
          </c:spPr>
          <c:invertIfNegative val="0"/>
          <c:cat>
            <c:strRef>
              <c:f>Tool!$AE$8:$AE$54</c:f>
              <c:strCache>
                <c:ptCount val="47"/>
                <c:pt idx="0">
                  <c:v>Day 1</c:v>
                </c:pt>
                <c:pt idx="1">
                  <c:v>2:00 AM</c:v>
                </c:pt>
                <c:pt idx="2">
                  <c:v>3:00 AM</c:v>
                </c:pt>
                <c:pt idx="3">
                  <c:v>4:00 AM</c:v>
                </c:pt>
                <c:pt idx="4">
                  <c:v>5:00 AM</c:v>
                </c:pt>
                <c:pt idx="5">
                  <c:v>6:00 AM</c:v>
                </c:pt>
                <c:pt idx="6">
                  <c:v>7:00 AM</c:v>
                </c:pt>
                <c:pt idx="7">
                  <c:v>8:00 AM</c:v>
                </c:pt>
                <c:pt idx="8">
                  <c:v>9:00 AM</c:v>
                </c:pt>
                <c:pt idx="9">
                  <c:v>10:00 AM</c:v>
                </c:pt>
                <c:pt idx="10">
                  <c:v>11:00 AM</c:v>
                </c:pt>
                <c:pt idx="11">
                  <c:v>12:00 PM</c:v>
                </c:pt>
                <c:pt idx="12">
                  <c:v>1:00 PM</c:v>
                </c:pt>
                <c:pt idx="13">
                  <c:v>2:00 PM</c:v>
                </c:pt>
                <c:pt idx="14">
                  <c:v>3:00 PM</c:v>
                </c:pt>
                <c:pt idx="15">
                  <c:v>4:00 PM</c:v>
                </c:pt>
                <c:pt idx="16">
                  <c:v>5:00 PM</c:v>
                </c:pt>
                <c:pt idx="17">
                  <c:v>6:00 PM</c:v>
                </c:pt>
                <c:pt idx="18">
                  <c:v>7:00 PM</c:v>
                </c:pt>
                <c:pt idx="19">
                  <c:v>8:00 PM</c:v>
                </c:pt>
                <c:pt idx="20">
                  <c:v>9:00 PM</c:v>
                </c:pt>
                <c:pt idx="21">
                  <c:v>10:00 PM</c:v>
                </c:pt>
                <c:pt idx="22">
                  <c:v>11:00 PM</c:v>
                </c:pt>
                <c:pt idx="23">
                  <c:v>12:00 AM</c:v>
                </c:pt>
                <c:pt idx="24">
                  <c:v>Day 2</c:v>
                </c:pt>
                <c:pt idx="25">
                  <c:v>2:00 AM</c:v>
                </c:pt>
                <c:pt idx="26">
                  <c:v>3:00 AM</c:v>
                </c:pt>
                <c:pt idx="27">
                  <c:v>4:00 AM</c:v>
                </c:pt>
                <c:pt idx="28">
                  <c:v>5:00 AM</c:v>
                </c:pt>
                <c:pt idx="29">
                  <c:v>6:00 AM</c:v>
                </c:pt>
                <c:pt idx="30">
                  <c:v>7:00 AM</c:v>
                </c:pt>
                <c:pt idx="31">
                  <c:v>8:00 AM</c:v>
                </c:pt>
                <c:pt idx="32">
                  <c:v>9:00 AM</c:v>
                </c:pt>
                <c:pt idx="33">
                  <c:v>10:00 AM</c:v>
                </c:pt>
                <c:pt idx="34">
                  <c:v>11:00 AM</c:v>
                </c:pt>
                <c:pt idx="35">
                  <c:v>12:00 PM</c:v>
                </c:pt>
                <c:pt idx="36">
                  <c:v>1:00 PM</c:v>
                </c:pt>
                <c:pt idx="37">
                  <c:v>2:00 PM</c:v>
                </c:pt>
                <c:pt idx="38">
                  <c:v>3:00 PM</c:v>
                </c:pt>
                <c:pt idx="39">
                  <c:v>4:00 PM</c:v>
                </c:pt>
                <c:pt idx="40">
                  <c:v>5:00 PM</c:v>
                </c:pt>
                <c:pt idx="41">
                  <c:v>6:00 PM</c:v>
                </c:pt>
                <c:pt idx="42">
                  <c:v>7:00 PM</c:v>
                </c:pt>
                <c:pt idx="43">
                  <c:v>8:00 PM</c:v>
                </c:pt>
                <c:pt idx="44">
                  <c:v>9:00 PM</c:v>
                </c:pt>
                <c:pt idx="45">
                  <c:v>10:00 PM</c:v>
                </c:pt>
                <c:pt idx="46">
                  <c:v>11:00 PM</c:v>
                </c:pt>
              </c:strCache>
            </c:strRef>
          </c:cat>
          <c:val>
            <c:numRef>
              <c:f>Tool!$AR$8:$AR$54</c:f>
              <c:numCache>
                <c:formatCode>0.000</c:formatCode>
                <c:ptCount val="47"/>
                <c:pt idx="0">
                  <c:v>0</c:v>
                </c:pt>
                <c:pt idx="1">
                  <c:v>0</c:v>
                </c:pt>
                <c:pt idx="2">
                  <c:v>0</c:v>
                </c:pt>
                <c:pt idx="3">
                  <c:v>0</c:v>
                </c:pt>
                <c:pt idx="4">
                  <c:v>0</c:v>
                </c:pt>
                <c:pt idx="5">
                  <c:v>0</c:v>
                </c:pt>
                <c:pt idx="6">
                  <c:v>0</c:v>
                </c:pt>
                <c:pt idx="7">
                  <c:v>0</c:v>
                </c:pt>
                <c:pt idx="8">
                  <c:v>0</c:v>
                </c:pt>
                <c:pt idx="9">
                  <c:v>0</c:v>
                </c:pt>
                <c:pt idx="10">
                  <c:v>-1.4210854715202004E-14</c:v>
                </c:pt>
                <c:pt idx="11">
                  <c:v>0</c:v>
                </c:pt>
                <c:pt idx="12">
                  <c:v>0</c:v>
                </c:pt>
                <c:pt idx="13">
                  <c:v>0</c:v>
                </c:pt>
                <c:pt idx="14">
                  <c:v>0</c:v>
                </c:pt>
                <c:pt idx="15">
                  <c:v>0</c:v>
                </c:pt>
                <c:pt idx="16">
                  <c:v>28.915347986885493</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100</c:v>
                </c:pt>
                <c:pt idx="41">
                  <c:v>100</c:v>
                </c:pt>
                <c:pt idx="42">
                  <c:v>100</c:v>
                </c:pt>
                <c:pt idx="43">
                  <c:v>100</c:v>
                </c:pt>
                <c:pt idx="44">
                  <c:v>60.871762124231111</c:v>
                </c:pt>
                <c:pt idx="45">
                  <c:v>0</c:v>
                </c:pt>
                <c:pt idx="46">
                  <c:v>0</c:v>
                </c:pt>
              </c:numCache>
            </c:numRef>
          </c:val>
        </c:ser>
        <c:ser>
          <c:idx val="3"/>
          <c:order val="3"/>
          <c:tx>
            <c:strRef>
              <c:f>Tool!$AS$6:$AS$7</c:f>
              <c:strCache>
                <c:ptCount val="2"/>
                <c:pt idx="0">
                  <c:v>Grid</c:v>
                </c:pt>
              </c:strCache>
            </c:strRef>
          </c:tx>
          <c:spPr>
            <a:solidFill>
              <a:srgbClr val="FF0000"/>
            </a:solidFill>
            <a:ln>
              <a:noFill/>
            </a:ln>
            <a:effectLst>
              <a:outerShdw blurRad="57150" dist="19050" dir="5400000" algn="ctr" rotWithShape="0">
                <a:srgbClr val="000000">
                  <a:alpha val="63000"/>
                </a:srgbClr>
              </a:outerShdw>
            </a:effectLst>
          </c:spPr>
          <c:invertIfNegative val="0"/>
          <c:cat>
            <c:strRef>
              <c:f>Tool!$AE$8:$AE$54</c:f>
              <c:strCache>
                <c:ptCount val="47"/>
                <c:pt idx="0">
                  <c:v>Day 1</c:v>
                </c:pt>
                <c:pt idx="1">
                  <c:v>2:00 AM</c:v>
                </c:pt>
                <c:pt idx="2">
                  <c:v>3:00 AM</c:v>
                </c:pt>
                <c:pt idx="3">
                  <c:v>4:00 AM</c:v>
                </c:pt>
                <c:pt idx="4">
                  <c:v>5:00 AM</c:v>
                </c:pt>
                <c:pt idx="5">
                  <c:v>6:00 AM</c:v>
                </c:pt>
                <c:pt idx="6">
                  <c:v>7:00 AM</c:v>
                </c:pt>
                <c:pt idx="7">
                  <c:v>8:00 AM</c:v>
                </c:pt>
                <c:pt idx="8">
                  <c:v>9:00 AM</c:v>
                </c:pt>
                <c:pt idx="9">
                  <c:v>10:00 AM</c:v>
                </c:pt>
                <c:pt idx="10">
                  <c:v>11:00 AM</c:v>
                </c:pt>
                <c:pt idx="11">
                  <c:v>12:00 PM</c:v>
                </c:pt>
                <c:pt idx="12">
                  <c:v>1:00 PM</c:v>
                </c:pt>
                <c:pt idx="13">
                  <c:v>2:00 PM</c:v>
                </c:pt>
                <c:pt idx="14">
                  <c:v>3:00 PM</c:v>
                </c:pt>
                <c:pt idx="15">
                  <c:v>4:00 PM</c:v>
                </c:pt>
                <c:pt idx="16">
                  <c:v>5:00 PM</c:v>
                </c:pt>
                <c:pt idx="17">
                  <c:v>6:00 PM</c:v>
                </c:pt>
                <c:pt idx="18">
                  <c:v>7:00 PM</c:v>
                </c:pt>
                <c:pt idx="19">
                  <c:v>8:00 PM</c:v>
                </c:pt>
                <c:pt idx="20">
                  <c:v>9:00 PM</c:v>
                </c:pt>
                <c:pt idx="21">
                  <c:v>10:00 PM</c:v>
                </c:pt>
                <c:pt idx="22">
                  <c:v>11:00 PM</c:v>
                </c:pt>
                <c:pt idx="23">
                  <c:v>12:00 AM</c:v>
                </c:pt>
                <c:pt idx="24">
                  <c:v>Day 2</c:v>
                </c:pt>
                <c:pt idx="25">
                  <c:v>2:00 AM</c:v>
                </c:pt>
                <c:pt idx="26">
                  <c:v>3:00 AM</c:v>
                </c:pt>
                <c:pt idx="27">
                  <c:v>4:00 AM</c:v>
                </c:pt>
                <c:pt idx="28">
                  <c:v>5:00 AM</c:v>
                </c:pt>
                <c:pt idx="29">
                  <c:v>6:00 AM</c:v>
                </c:pt>
                <c:pt idx="30">
                  <c:v>7:00 AM</c:v>
                </c:pt>
                <c:pt idx="31">
                  <c:v>8:00 AM</c:v>
                </c:pt>
                <c:pt idx="32">
                  <c:v>9:00 AM</c:v>
                </c:pt>
                <c:pt idx="33">
                  <c:v>10:00 AM</c:v>
                </c:pt>
                <c:pt idx="34">
                  <c:v>11:00 AM</c:v>
                </c:pt>
                <c:pt idx="35">
                  <c:v>12:00 PM</c:v>
                </c:pt>
                <c:pt idx="36">
                  <c:v>1:00 PM</c:v>
                </c:pt>
                <c:pt idx="37">
                  <c:v>2:00 PM</c:v>
                </c:pt>
                <c:pt idx="38">
                  <c:v>3:00 PM</c:v>
                </c:pt>
                <c:pt idx="39">
                  <c:v>4:00 PM</c:v>
                </c:pt>
                <c:pt idx="40">
                  <c:v>5:00 PM</c:v>
                </c:pt>
                <c:pt idx="41">
                  <c:v>6:00 PM</c:v>
                </c:pt>
                <c:pt idx="42">
                  <c:v>7:00 PM</c:v>
                </c:pt>
                <c:pt idx="43">
                  <c:v>8:00 PM</c:v>
                </c:pt>
                <c:pt idx="44">
                  <c:v>9:00 PM</c:v>
                </c:pt>
                <c:pt idx="45">
                  <c:v>10:00 PM</c:v>
                </c:pt>
                <c:pt idx="46">
                  <c:v>11:00 PM</c:v>
                </c:pt>
              </c:strCache>
            </c:strRef>
          </c:cat>
          <c:val>
            <c:numRef>
              <c:f>Tool!$AS$8:$AS$54</c:f>
              <c:numCache>
                <c:formatCode>0.000</c:formatCode>
                <c:ptCount val="47"/>
                <c:pt idx="0">
                  <c:v>100</c:v>
                </c:pt>
                <c:pt idx="1">
                  <c:v>100</c:v>
                </c:pt>
                <c:pt idx="2">
                  <c:v>100</c:v>
                </c:pt>
                <c:pt idx="3">
                  <c:v>100</c:v>
                </c:pt>
                <c:pt idx="4">
                  <c:v>100</c:v>
                </c:pt>
                <c:pt idx="5">
                  <c:v>100</c:v>
                </c:pt>
                <c:pt idx="6">
                  <c:v>100</c:v>
                </c:pt>
                <c:pt idx="7">
                  <c:v>100</c:v>
                </c:pt>
                <c:pt idx="8">
                  <c:v>97.408686592182718</c:v>
                </c:pt>
                <c:pt idx="9">
                  <c:v>88.36997962456195</c:v>
                </c:pt>
                <c:pt idx="10">
                  <c:v>79.751499734158131</c:v>
                </c:pt>
                <c:pt idx="11">
                  <c:v>0</c:v>
                </c:pt>
                <c:pt idx="12">
                  <c:v>0</c:v>
                </c:pt>
                <c:pt idx="13">
                  <c:v>0</c:v>
                </c:pt>
                <c:pt idx="14">
                  <c:v>0</c:v>
                </c:pt>
                <c:pt idx="15">
                  <c:v>0</c:v>
                </c:pt>
                <c:pt idx="16">
                  <c:v>71.084652013114507</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60.877113296556942</c:v>
                </c:pt>
                <c:pt idx="33">
                  <c:v>0</c:v>
                </c:pt>
                <c:pt idx="34">
                  <c:v>0</c:v>
                </c:pt>
                <c:pt idx="35">
                  <c:v>0</c:v>
                </c:pt>
                <c:pt idx="36">
                  <c:v>0</c:v>
                </c:pt>
                <c:pt idx="37">
                  <c:v>0</c:v>
                </c:pt>
                <c:pt idx="38">
                  <c:v>0</c:v>
                </c:pt>
                <c:pt idx="39">
                  <c:v>0</c:v>
                </c:pt>
                <c:pt idx="40">
                  <c:v>0</c:v>
                </c:pt>
                <c:pt idx="41">
                  <c:v>0</c:v>
                </c:pt>
                <c:pt idx="42">
                  <c:v>0</c:v>
                </c:pt>
                <c:pt idx="43">
                  <c:v>0</c:v>
                </c:pt>
                <c:pt idx="44">
                  <c:v>39.128237875768889</c:v>
                </c:pt>
                <c:pt idx="45">
                  <c:v>100</c:v>
                </c:pt>
                <c:pt idx="46">
                  <c:v>100</c:v>
                </c:pt>
              </c:numCache>
            </c:numRef>
          </c:val>
        </c:ser>
        <c:dLbls>
          <c:showLegendKey val="0"/>
          <c:showVal val="0"/>
          <c:showCatName val="0"/>
          <c:showSerName val="0"/>
          <c:showPercent val="0"/>
          <c:showBubbleSize val="0"/>
        </c:dLbls>
        <c:gapWidth val="150"/>
        <c:overlap val="100"/>
        <c:axId val="235633160"/>
        <c:axId val="235664112"/>
      </c:barChart>
      <c:catAx>
        <c:axId val="2356331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540000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35664112"/>
        <c:crosses val="autoZero"/>
        <c:auto val="1"/>
        <c:lblAlgn val="ctr"/>
        <c:lblOffset val="100"/>
        <c:tickLblSkip val="3"/>
        <c:noMultiLvlLbl val="0"/>
      </c:catAx>
      <c:valAx>
        <c:axId val="235664112"/>
        <c:scaling>
          <c:orientation val="minMax"/>
          <c:min val="0"/>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35633160"/>
        <c:crosses val="autoZero"/>
        <c:crossBetween val="between"/>
      </c:valAx>
      <c:spPr>
        <a:noFill/>
        <a:ln>
          <a:noFill/>
        </a:ln>
        <a:effectLst/>
      </c:spPr>
    </c:plotArea>
    <c:legend>
      <c:legendPos val="b"/>
      <c:layout>
        <c:manualLayout>
          <c:xMode val="edge"/>
          <c:yMode val="edge"/>
          <c:x val="0.22852751836634486"/>
          <c:y val="0.91925958363414717"/>
          <c:w val="0.55175299505676634"/>
          <c:h val="6.8553256130925291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solidFill>
        <a:schemeClr val="tx1"/>
      </a:solidFill>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Demand vs Supply Match</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Tool!$AV$7</c:f>
              <c:strCache>
                <c:ptCount val="1"/>
                <c:pt idx="0">
                  <c:v>Demand</c:v>
                </c:pt>
              </c:strCache>
            </c:strRef>
          </c:tx>
          <c:spPr>
            <a:ln w="34925" cap="rnd">
              <a:solidFill>
                <a:srgbClr val="FFC000"/>
              </a:solidFill>
              <a:round/>
            </a:ln>
            <a:effectLst>
              <a:outerShdw blurRad="57150" dist="19050" dir="5400000" algn="ctr" rotWithShape="0">
                <a:srgbClr val="000000">
                  <a:alpha val="63000"/>
                </a:srgbClr>
              </a:outerShdw>
            </a:effectLst>
          </c:spPr>
          <c:marker>
            <c:symbol val="none"/>
          </c:marker>
          <c:cat>
            <c:strRef>
              <c:f>Tool!$AE$8:$AE$54</c:f>
              <c:strCache>
                <c:ptCount val="47"/>
                <c:pt idx="0">
                  <c:v>Day 1</c:v>
                </c:pt>
                <c:pt idx="1">
                  <c:v>2:00 AM</c:v>
                </c:pt>
                <c:pt idx="2">
                  <c:v>3:00 AM</c:v>
                </c:pt>
                <c:pt idx="3">
                  <c:v>4:00 AM</c:v>
                </c:pt>
                <c:pt idx="4">
                  <c:v>5:00 AM</c:v>
                </c:pt>
                <c:pt idx="5">
                  <c:v>6:00 AM</c:v>
                </c:pt>
                <c:pt idx="6">
                  <c:v>7:00 AM</c:v>
                </c:pt>
                <c:pt idx="7">
                  <c:v>8:00 AM</c:v>
                </c:pt>
                <c:pt idx="8">
                  <c:v>9:00 AM</c:v>
                </c:pt>
                <c:pt idx="9">
                  <c:v>10:00 AM</c:v>
                </c:pt>
                <c:pt idx="10">
                  <c:v>11:00 AM</c:v>
                </c:pt>
                <c:pt idx="11">
                  <c:v>12:00 PM</c:v>
                </c:pt>
                <c:pt idx="12">
                  <c:v>1:00 PM</c:v>
                </c:pt>
                <c:pt idx="13">
                  <c:v>2:00 PM</c:v>
                </c:pt>
                <c:pt idx="14">
                  <c:v>3:00 PM</c:v>
                </c:pt>
                <c:pt idx="15">
                  <c:v>4:00 PM</c:v>
                </c:pt>
                <c:pt idx="16">
                  <c:v>5:00 PM</c:v>
                </c:pt>
                <c:pt idx="17">
                  <c:v>6:00 PM</c:v>
                </c:pt>
                <c:pt idx="18">
                  <c:v>7:00 PM</c:v>
                </c:pt>
                <c:pt idx="19">
                  <c:v>8:00 PM</c:v>
                </c:pt>
                <c:pt idx="20">
                  <c:v>9:00 PM</c:v>
                </c:pt>
                <c:pt idx="21">
                  <c:v>10:00 PM</c:v>
                </c:pt>
                <c:pt idx="22">
                  <c:v>11:00 PM</c:v>
                </c:pt>
                <c:pt idx="23">
                  <c:v>12:00 AM</c:v>
                </c:pt>
                <c:pt idx="24">
                  <c:v>Day 2</c:v>
                </c:pt>
                <c:pt idx="25">
                  <c:v>2:00 AM</c:v>
                </c:pt>
                <c:pt idx="26">
                  <c:v>3:00 AM</c:v>
                </c:pt>
                <c:pt idx="27">
                  <c:v>4:00 AM</c:v>
                </c:pt>
                <c:pt idx="28">
                  <c:v>5:00 AM</c:v>
                </c:pt>
                <c:pt idx="29">
                  <c:v>6:00 AM</c:v>
                </c:pt>
                <c:pt idx="30">
                  <c:v>7:00 AM</c:v>
                </c:pt>
                <c:pt idx="31">
                  <c:v>8:00 AM</c:v>
                </c:pt>
                <c:pt idx="32">
                  <c:v>9:00 AM</c:v>
                </c:pt>
                <c:pt idx="33">
                  <c:v>10:00 AM</c:v>
                </c:pt>
                <c:pt idx="34">
                  <c:v>11:00 AM</c:v>
                </c:pt>
                <c:pt idx="35">
                  <c:v>12:00 PM</c:v>
                </c:pt>
                <c:pt idx="36">
                  <c:v>1:00 PM</c:v>
                </c:pt>
                <c:pt idx="37">
                  <c:v>2:00 PM</c:v>
                </c:pt>
                <c:pt idx="38">
                  <c:v>3:00 PM</c:v>
                </c:pt>
                <c:pt idx="39">
                  <c:v>4:00 PM</c:v>
                </c:pt>
                <c:pt idx="40">
                  <c:v>5:00 PM</c:v>
                </c:pt>
                <c:pt idx="41">
                  <c:v>6:00 PM</c:v>
                </c:pt>
                <c:pt idx="42">
                  <c:v>7:00 PM</c:v>
                </c:pt>
                <c:pt idx="43">
                  <c:v>8:00 PM</c:v>
                </c:pt>
                <c:pt idx="44">
                  <c:v>9:00 PM</c:v>
                </c:pt>
                <c:pt idx="45">
                  <c:v>10:00 PM</c:v>
                </c:pt>
                <c:pt idx="46">
                  <c:v>11:00 PM</c:v>
                </c:pt>
              </c:strCache>
            </c:strRef>
          </c:cat>
          <c:val>
            <c:numRef>
              <c:f>Tool!$AV$8:$AV$54</c:f>
              <c:numCache>
                <c:formatCode>0.000</c:formatCode>
                <c:ptCount val="47"/>
                <c:pt idx="0">
                  <c:v>0.13867903225806449</c:v>
                </c:pt>
                <c:pt idx="1">
                  <c:v>9.786290322580643E-2</c:v>
                </c:pt>
                <c:pt idx="2">
                  <c:v>8.3712903225806448E-2</c:v>
                </c:pt>
                <c:pt idx="3">
                  <c:v>7.8990322580645159E-2</c:v>
                </c:pt>
                <c:pt idx="4">
                  <c:v>7.9283870967741962E-2</c:v>
                </c:pt>
                <c:pt idx="5">
                  <c:v>8.8950000000000001E-2</c:v>
                </c:pt>
                <c:pt idx="6">
                  <c:v>0.12479838709677421</c:v>
                </c:pt>
                <c:pt idx="7">
                  <c:v>0.2160612903225807</c:v>
                </c:pt>
                <c:pt idx="8">
                  <c:v>3.5340806451612901</c:v>
                </c:pt>
                <c:pt idx="9">
                  <c:v>3.5250677419354837</c:v>
                </c:pt>
                <c:pt idx="10">
                  <c:v>3.53218064516129</c:v>
                </c:pt>
                <c:pt idx="11">
                  <c:v>0.24734354838709677</c:v>
                </c:pt>
                <c:pt idx="12">
                  <c:v>0.26324838709677428</c:v>
                </c:pt>
                <c:pt idx="13">
                  <c:v>0.2304370967741935</c:v>
                </c:pt>
                <c:pt idx="14">
                  <c:v>0.21569354838709678</c:v>
                </c:pt>
                <c:pt idx="15">
                  <c:v>0.23768387096774196</c:v>
                </c:pt>
                <c:pt idx="16">
                  <c:v>6.9167419354838708</c:v>
                </c:pt>
                <c:pt idx="17">
                  <c:v>6.9927387096774192</c:v>
                </c:pt>
                <c:pt idx="18">
                  <c:v>0.41123709677419357</c:v>
                </c:pt>
                <c:pt idx="19">
                  <c:v>0.39255483870967739</c:v>
                </c:pt>
                <c:pt idx="20">
                  <c:v>0.36088870967741932</c:v>
                </c:pt>
                <c:pt idx="21">
                  <c:v>0.32712741935483869</c:v>
                </c:pt>
                <c:pt idx="22">
                  <c:v>0.28951774193548396</c:v>
                </c:pt>
                <c:pt idx="23">
                  <c:v>0.19939516129032259</c:v>
                </c:pt>
                <c:pt idx="24">
                  <c:v>0.13867903225806449</c:v>
                </c:pt>
                <c:pt idx="25">
                  <c:v>9.786290322580643E-2</c:v>
                </c:pt>
                <c:pt idx="26">
                  <c:v>8.3712903225806448E-2</c:v>
                </c:pt>
                <c:pt idx="27">
                  <c:v>7.8990322580645159E-2</c:v>
                </c:pt>
                <c:pt idx="28">
                  <c:v>7.9283870967741962E-2</c:v>
                </c:pt>
                <c:pt idx="29">
                  <c:v>8.8950000000000001E-2</c:v>
                </c:pt>
                <c:pt idx="30">
                  <c:v>0.12479838709677421</c:v>
                </c:pt>
                <c:pt idx="31">
                  <c:v>0.2160612903225807</c:v>
                </c:pt>
                <c:pt idx="32">
                  <c:v>0.23408064516129035</c:v>
                </c:pt>
                <c:pt idx="33">
                  <c:v>0.22506774193548393</c:v>
                </c:pt>
                <c:pt idx="34">
                  <c:v>0.23218064516129036</c:v>
                </c:pt>
                <c:pt idx="35">
                  <c:v>0.24734354838709677</c:v>
                </c:pt>
                <c:pt idx="36">
                  <c:v>0.26324838709677428</c:v>
                </c:pt>
                <c:pt idx="37">
                  <c:v>0.2304370967741935</c:v>
                </c:pt>
                <c:pt idx="38">
                  <c:v>0.21569354838709678</c:v>
                </c:pt>
                <c:pt idx="39">
                  <c:v>0.23768387096774196</c:v>
                </c:pt>
                <c:pt idx="40">
                  <c:v>0.31674193548387092</c:v>
                </c:pt>
                <c:pt idx="41">
                  <c:v>0.39273870967741931</c:v>
                </c:pt>
                <c:pt idx="42">
                  <c:v>0.41123709677419357</c:v>
                </c:pt>
                <c:pt idx="43">
                  <c:v>0.39255483870967739</c:v>
                </c:pt>
                <c:pt idx="44">
                  <c:v>0.36088870967741932</c:v>
                </c:pt>
                <c:pt idx="45">
                  <c:v>0.32712741935483869</c:v>
                </c:pt>
                <c:pt idx="46">
                  <c:v>0.28951774193548396</c:v>
                </c:pt>
              </c:numCache>
            </c:numRef>
          </c:val>
          <c:smooth val="0"/>
        </c:ser>
        <c:ser>
          <c:idx val="1"/>
          <c:order val="1"/>
          <c:tx>
            <c:strRef>
              <c:f>Tool!$AW$7</c:f>
              <c:strCache>
                <c:ptCount val="1"/>
                <c:pt idx="0">
                  <c:v>Supply</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Tool!$AE$8:$AE$54</c:f>
              <c:strCache>
                <c:ptCount val="47"/>
                <c:pt idx="0">
                  <c:v>Day 1</c:v>
                </c:pt>
                <c:pt idx="1">
                  <c:v>2:00 AM</c:v>
                </c:pt>
                <c:pt idx="2">
                  <c:v>3:00 AM</c:v>
                </c:pt>
                <c:pt idx="3">
                  <c:v>4:00 AM</c:v>
                </c:pt>
                <c:pt idx="4">
                  <c:v>5:00 AM</c:v>
                </c:pt>
                <c:pt idx="5">
                  <c:v>6:00 AM</c:v>
                </c:pt>
                <c:pt idx="6">
                  <c:v>7:00 AM</c:v>
                </c:pt>
                <c:pt idx="7">
                  <c:v>8:00 AM</c:v>
                </c:pt>
                <c:pt idx="8">
                  <c:v>9:00 AM</c:v>
                </c:pt>
                <c:pt idx="9">
                  <c:v>10:00 AM</c:v>
                </c:pt>
                <c:pt idx="10">
                  <c:v>11:00 AM</c:v>
                </c:pt>
                <c:pt idx="11">
                  <c:v>12:00 PM</c:v>
                </c:pt>
                <c:pt idx="12">
                  <c:v>1:00 PM</c:v>
                </c:pt>
                <c:pt idx="13">
                  <c:v>2:00 PM</c:v>
                </c:pt>
                <c:pt idx="14">
                  <c:v>3:00 PM</c:v>
                </c:pt>
                <c:pt idx="15">
                  <c:v>4:00 PM</c:v>
                </c:pt>
                <c:pt idx="16">
                  <c:v>5:00 PM</c:v>
                </c:pt>
                <c:pt idx="17">
                  <c:v>6:00 PM</c:v>
                </c:pt>
                <c:pt idx="18">
                  <c:v>7:00 PM</c:v>
                </c:pt>
                <c:pt idx="19">
                  <c:v>8:00 PM</c:v>
                </c:pt>
                <c:pt idx="20">
                  <c:v>9:00 PM</c:v>
                </c:pt>
                <c:pt idx="21">
                  <c:v>10:00 PM</c:v>
                </c:pt>
                <c:pt idx="22">
                  <c:v>11:00 PM</c:v>
                </c:pt>
                <c:pt idx="23">
                  <c:v>12:00 AM</c:v>
                </c:pt>
                <c:pt idx="24">
                  <c:v>Day 2</c:v>
                </c:pt>
                <c:pt idx="25">
                  <c:v>2:00 AM</c:v>
                </c:pt>
                <c:pt idx="26">
                  <c:v>3:00 AM</c:v>
                </c:pt>
                <c:pt idx="27">
                  <c:v>4:00 AM</c:v>
                </c:pt>
                <c:pt idx="28">
                  <c:v>5:00 AM</c:v>
                </c:pt>
                <c:pt idx="29">
                  <c:v>6:00 AM</c:v>
                </c:pt>
                <c:pt idx="30">
                  <c:v>7:00 AM</c:v>
                </c:pt>
                <c:pt idx="31">
                  <c:v>8:00 AM</c:v>
                </c:pt>
                <c:pt idx="32">
                  <c:v>9:00 AM</c:v>
                </c:pt>
                <c:pt idx="33">
                  <c:v>10:00 AM</c:v>
                </c:pt>
                <c:pt idx="34">
                  <c:v>11:00 AM</c:v>
                </c:pt>
                <c:pt idx="35">
                  <c:v>12:00 PM</c:v>
                </c:pt>
                <c:pt idx="36">
                  <c:v>1:00 PM</c:v>
                </c:pt>
                <c:pt idx="37">
                  <c:v>2:00 PM</c:v>
                </c:pt>
                <c:pt idx="38">
                  <c:v>3:00 PM</c:v>
                </c:pt>
                <c:pt idx="39">
                  <c:v>4:00 PM</c:v>
                </c:pt>
                <c:pt idx="40">
                  <c:v>5:00 PM</c:v>
                </c:pt>
                <c:pt idx="41">
                  <c:v>6:00 PM</c:v>
                </c:pt>
                <c:pt idx="42">
                  <c:v>7:00 PM</c:v>
                </c:pt>
                <c:pt idx="43">
                  <c:v>8:00 PM</c:v>
                </c:pt>
                <c:pt idx="44">
                  <c:v>9:00 PM</c:v>
                </c:pt>
                <c:pt idx="45">
                  <c:v>10:00 PM</c:v>
                </c:pt>
                <c:pt idx="46">
                  <c:v>11:00 PM</c:v>
                </c:pt>
              </c:strCache>
            </c:strRef>
          </c:cat>
          <c:val>
            <c:numRef>
              <c:f>Tool!$AW$8:$AW$54</c:f>
              <c:numCache>
                <c:formatCode>0.000</c:formatCode>
                <c:ptCount val="47"/>
                <c:pt idx="0">
                  <c:v>0</c:v>
                </c:pt>
                <c:pt idx="1">
                  <c:v>0</c:v>
                </c:pt>
                <c:pt idx="2">
                  <c:v>0</c:v>
                </c:pt>
                <c:pt idx="3">
                  <c:v>0</c:v>
                </c:pt>
                <c:pt idx="4">
                  <c:v>0</c:v>
                </c:pt>
                <c:pt idx="5">
                  <c:v>0</c:v>
                </c:pt>
                <c:pt idx="6">
                  <c:v>0</c:v>
                </c:pt>
                <c:pt idx="7">
                  <c:v>0</c:v>
                </c:pt>
                <c:pt idx="8">
                  <c:v>9.1579105601140132E-2</c:v>
                </c:pt>
                <c:pt idx="9">
                  <c:v>0.40996609663509087</c:v>
                </c:pt>
                <c:pt idx="10">
                  <c:v>0.7152136073254991</c:v>
                </c:pt>
                <c:pt idx="11">
                  <c:v>0.24734354838709677</c:v>
                </c:pt>
                <c:pt idx="12">
                  <c:v>0.26324838709677428</c:v>
                </c:pt>
                <c:pt idx="13">
                  <c:v>0.2304370967741935</c:v>
                </c:pt>
                <c:pt idx="14">
                  <c:v>0.33964745168372668</c:v>
                </c:pt>
                <c:pt idx="15">
                  <c:v>0.47248735870117592</c:v>
                </c:pt>
                <c:pt idx="16">
                  <c:v>2</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9.1579105601140187E-2</c:v>
                </c:pt>
                <c:pt idx="33">
                  <c:v>0.22506774193548393</c:v>
                </c:pt>
                <c:pt idx="34">
                  <c:v>0.23218064516129036</c:v>
                </c:pt>
                <c:pt idx="35">
                  <c:v>0.24734354838709677</c:v>
                </c:pt>
                <c:pt idx="36">
                  <c:v>0.26324838709677428</c:v>
                </c:pt>
                <c:pt idx="37">
                  <c:v>0.45053693415310953</c:v>
                </c:pt>
                <c:pt idx="38">
                  <c:v>0.78747893116862655</c:v>
                </c:pt>
                <c:pt idx="39">
                  <c:v>0.47248735870117592</c:v>
                </c:pt>
                <c:pt idx="40">
                  <c:v>0.31674193548387092</c:v>
                </c:pt>
                <c:pt idx="41">
                  <c:v>0.39273870967741931</c:v>
                </c:pt>
                <c:pt idx="42">
                  <c:v>0.41123709677419357</c:v>
                </c:pt>
                <c:pt idx="43">
                  <c:v>0.39255483870967739</c:v>
                </c:pt>
                <c:pt idx="44">
                  <c:v>0.21967931688804571</c:v>
                </c:pt>
                <c:pt idx="45">
                  <c:v>0</c:v>
                </c:pt>
                <c:pt idx="46">
                  <c:v>0</c:v>
                </c:pt>
              </c:numCache>
            </c:numRef>
          </c:val>
          <c:smooth val="0"/>
        </c:ser>
        <c:dLbls>
          <c:showLegendKey val="0"/>
          <c:showVal val="0"/>
          <c:showCatName val="0"/>
          <c:showSerName val="0"/>
          <c:showPercent val="0"/>
          <c:showBubbleSize val="0"/>
        </c:dLbls>
        <c:smooth val="0"/>
        <c:axId val="254743744"/>
        <c:axId val="235461024"/>
      </c:lineChart>
      <c:catAx>
        <c:axId val="254743744"/>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540000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35461024"/>
        <c:crosses val="autoZero"/>
        <c:auto val="1"/>
        <c:lblAlgn val="ctr"/>
        <c:lblOffset val="100"/>
        <c:tickLblSkip val="3"/>
        <c:noMultiLvlLbl val="0"/>
      </c:catAx>
      <c:valAx>
        <c:axId val="235461024"/>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Power (kW)</a:t>
                </a:r>
              </a:p>
            </c:rich>
          </c:tx>
          <c:layout/>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547437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Scroll" dx="22" fmlaLink="$D$34" horiz="1" max="23" min="1" page="10" val="9"/>
</file>

<file path=xl/ctrlProps/ctrlProp2.xml><?xml version="1.0" encoding="utf-8"?>
<formControlPr xmlns="http://schemas.microsoft.com/office/spreadsheetml/2009/9/main" objectType="Scroll" dx="22" fmlaLink="$E$34" horiz="1" max="23" min="1" page="10" val="17"/>
</file>

<file path=xl/ctrlProps/ctrlProp3.xml><?xml version="1.0" encoding="utf-8"?>
<formControlPr xmlns="http://schemas.microsoft.com/office/spreadsheetml/2009/9/main" objectType="Scroll" dx="22" fmlaLink="$D$35" horiz="1" max="47" min="2" page="10" val="12"/>
</file>

<file path=xl/ctrlProps/ctrlProp4.xml><?xml version="1.0" encoding="utf-8"?>
<formControlPr xmlns="http://schemas.microsoft.com/office/spreadsheetml/2009/9/main" objectType="Scroll" dx="22" fmlaLink="$E$35:$E$35" horiz="1" max="47" min="2" page="10" val="19"/>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11906</xdr:colOff>
      <xdr:row>1</xdr:row>
      <xdr:rowOff>178594</xdr:rowOff>
    </xdr:from>
    <xdr:to>
      <xdr:col>13</xdr:col>
      <xdr:colOff>345281</xdr:colOff>
      <xdr:row>3</xdr:row>
      <xdr:rowOff>154781</xdr:rowOff>
    </xdr:to>
    <xdr:sp macro="" textlink="">
      <xdr:nvSpPr>
        <xdr:cNvPr id="2" name="TextBox 1"/>
        <xdr:cNvSpPr txBox="1"/>
      </xdr:nvSpPr>
      <xdr:spPr>
        <a:xfrm>
          <a:off x="202406" y="178594"/>
          <a:ext cx="7012781" cy="357187"/>
        </a:xfrm>
        <a:prstGeom prst="rect">
          <a:avLst/>
        </a:prstGeom>
        <a:solidFill>
          <a:srgbClr val="FF2D2D"/>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bg1"/>
              </a:solidFill>
            </a:rPr>
            <a:t>Charging Electric Vehicles with </a:t>
          </a:r>
          <a:r>
            <a:rPr lang="en-GB" sz="1600" b="1" baseline="0">
              <a:solidFill>
                <a:schemeClr val="bg1"/>
              </a:solidFill>
            </a:rPr>
            <a:t>Renewable Energy (CEVRE): Analysis Tool</a:t>
          </a:r>
          <a:endParaRPr lang="en-GB" sz="1600" b="1">
            <a:solidFill>
              <a:schemeClr val="bg1"/>
            </a:solidFill>
          </a:endParaRPr>
        </a:p>
      </xdr:txBody>
    </xdr:sp>
    <xdr:clientData/>
  </xdr:twoCellAnchor>
  <xdr:twoCellAnchor>
    <xdr:from>
      <xdr:col>2</xdr:col>
      <xdr:colOff>11907</xdr:colOff>
      <xdr:row>4</xdr:row>
      <xdr:rowOff>47624</xdr:rowOff>
    </xdr:from>
    <xdr:to>
      <xdr:col>14</xdr:col>
      <xdr:colOff>0</xdr:colOff>
      <xdr:row>28</xdr:row>
      <xdr:rowOff>154781</xdr:rowOff>
    </xdr:to>
    <xdr:sp macro="" textlink="">
      <xdr:nvSpPr>
        <xdr:cNvPr id="3" name="TextBox 2"/>
        <xdr:cNvSpPr txBox="1"/>
      </xdr:nvSpPr>
      <xdr:spPr>
        <a:xfrm>
          <a:off x="107157" y="619124"/>
          <a:ext cx="7000874" cy="4679157"/>
        </a:xfrm>
        <a:prstGeom prst="rect">
          <a:avLst/>
        </a:prstGeom>
        <a:solidFill>
          <a:srgbClr val="00C459"/>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1">
              <a:solidFill>
                <a:schemeClr val="bg1"/>
              </a:solidFill>
            </a:rPr>
            <a:t>The</a:t>
          </a:r>
          <a:r>
            <a:rPr lang="en-GB" sz="1400" b="1" baseline="0">
              <a:solidFill>
                <a:schemeClr val="bg1"/>
              </a:solidFill>
            </a:rPr>
            <a:t> Charging Electric Vehicles with Renewable Energy (CEVRE) tool provides an accurately calibrated model of electric vehicle charging. This will enable analysis of how different charging schemes may be implemented to maximise the utilisation of onsite renewable energy generation and observe what impact this exerts on key environmental, financial and system performance results which are autonomously calculated for the user. There exists further option to specify the electrical load for an inter-connected building nearby and provide a complete representation of a real life, intelligent energy management system. </a:t>
          </a:r>
        </a:p>
        <a:p>
          <a:pPr algn="l"/>
          <a:endParaRPr lang="en-GB" sz="1400" b="1" baseline="0">
            <a:solidFill>
              <a:schemeClr val="bg1"/>
            </a:solidFill>
          </a:endParaRPr>
        </a:p>
        <a:p>
          <a:pPr algn="l"/>
          <a:r>
            <a:rPr lang="en-GB" sz="1400" b="1" baseline="0">
              <a:solidFill>
                <a:schemeClr val="bg1"/>
              </a:solidFill>
            </a:rPr>
            <a:t>The CEVRE tool was developed at The University of Strathclyde in completion of a student dissertation for the degree of MSc: Renewable Energy Systems and the Environment. The completed tool was designed to study the technical suitability of typically high use public areas for EV charging through onsite renewable generation. It is therefore capable of modelling a suitably large number of connected vehicles as determined by current EV market penetration levels and those forecasted for the near future. </a:t>
          </a:r>
        </a:p>
        <a:p>
          <a:pPr algn="l"/>
          <a:endParaRPr lang="en-GB" sz="1400" b="1" baseline="0">
            <a:solidFill>
              <a:schemeClr val="bg1"/>
            </a:solidFill>
          </a:endParaRPr>
        </a:p>
        <a:p>
          <a:pPr algn="l"/>
          <a:r>
            <a:rPr lang="en-GB" sz="1400" b="1" baseline="0">
              <a:solidFill>
                <a:schemeClr val="bg1"/>
              </a:solidFill>
            </a:rPr>
            <a:t>A simplified version of the CEVRE tool is presented here, intended to provide an insight into its application and introduce fundamental concepts to an amateur user through a clean, user friendly interface. It is therefore restricted to analysis over a period of 48 hours with the specification of only one charge (sufficient to demonstrate day and night variation) in a domestic application with the maximum potential inclusion of two parked cars and a domestic load corresponding to a three bedroom house with electric heating.  </a:t>
          </a:r>
        </a:p>
      </xdr:txBody>
    </xdr:sp>
    <xdr:clientData/>
  </xdr:twoCellAnchor>
  <xdr:twoCellAnchor editAs="oneCell">
    <xdr:from>
      <xdr:col>16</xdr:col>
      <xdr:colOff>559594</xdr:colOff>
      <xdr:row>2</xdr:row>
      <xdr:rowOff>83343</xdr:rowOff>
    </xdr:from>
    <xdr:to>
      <xdr:col>26</xdr:col>
      <xdr:colOff>1065158</xdr:colOff>
      <xdr:row>26</xdr:row>
      <xdr:rowOff>23812</xdr:rowOff>
    </xdr:to>
    <xdr:pic>
      <xdr:nvPicPr>
        <xdr:cNvPr id="8"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70094" y="238124"/>
          <a:ext cx="6577752" cy="4512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8</xdr:row>
          <xdr:rowOff>19050</xdr:rowOff>
        </xdr:from>
        <xdr:to>
          <xdr:col>3</xdr:col>
          <xdr:colOff>1095375</xdr:colOff>
          <xdr:row>8</xdr:row>
          <xdr:rowOff>180975</xdr:rowOff>
        </xdr:to>
        <xdr:sp macro="" textlink="">
          <xdr:nvSpPr>
            <xdr:cNvPr id="1027" name="Scroll Bar 3" hidden="1">
              <a:extLst>
                <a:ext uri="{63B3BB69-23CF-44E3-9099-C40C66FF867C}">
                  <a14:compatExt spid="_x0000_s10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20</xdr:row>
          <xdr:rowOff>28575</xdr:rowOff>
        </xdr:from>
        <xdr:to>
          <xdr:col>3</xdr:col>
          <xdr:colOff>1123950</xdr:colOff>
          <xdr:row>20</xdr:row>
          <xdr:rowOff>190500</xdr:rowOff>
        </xdr:to>
        <xdr:sp macro="" textlink="">
          <xdr:nvSpPr>
            <xdr:cNvPr id="1032" name="Scroll Bar 8" hidden="1">
              <a:extLst>
                <a:ext uri="{63B3BB69-23CF-44E3-9099-C40C66FF867C}">
                  <a14:compatExt spid="_x0000_s103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20069</xdr:colOff>
      <xdr:row>4</xdr:row>
      <xdr:rowOff>23811</xdr:rowOff>
    </xdr:from>
    <xdr:to>
      <xdr:col>20</xdr:col>
      <xdr:colOff>476249</xdr:colOff>
      <xdr:row>18</xdr:row>
      <xdr:rowOff>161584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28575</xdr:colOff>
          <xdr:row>9</xdr:row>
          <xdr:rowOff>19050</xdr:rowOff>
        </xdr:from>
        <xdr:to>
          <xdr:col>4</xdr:col>
          <xdr:colOff>762000</xdr:colOff>
          <xdr:row>9</xdr:row>
          <xdr:rowOff>180975</xdr:rowOff>
        </xdr:to>
        <xdr:sp macro="" textlink="">
          <xdr:nvSpPr>
            <xdr:cNvPr id="1043" name="Scroll Bar 19" hidden="1">
              <a:extLst>
                <a:ext uri="{63B3BB69-23CF-44E3-9099-C40C66FF867C}">
                  <a14:compatExt spid="_x0000_s10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21</xdr:row>
          <xdr:rowOff>9525</xdr:rowOff>
        </xdr:from>
        <xdr:to>
          <xdr:col>4</xdr:col>
          <xdr:colOff>781050</xdr:colOff>
          <xdr:row>21</xdr:row>
          <xdr:rowOff>180975</xdr:rowOff>
        </xdr:to>
        <xdr:sp macro="" textlink="">
          <xdr:nvSpPr>
            <xdr:cNvPr id="1044" name="Scroll Bar 20" hidden="1">
              <a:extLst>
                <a:ext uri="{63B3BB69-23CF-44E3-9099-C40C66FF867C}">
                  <a14:compatExt spid="_x0000_s1044"/>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22</xdr:col>
      <xdr:colOff>23813</xdr:colOff>
      <xdr:row>4</xdr:row>
      <xdr:rowOff>27382</xdr:rowOff>
    </xdr:from>
    <xdr:to>
      <xdr:col>26</xdr:col>
      <xdr:colOff>214312</xdr:colOff>
      <xdr:row>19</xdr:row>
      <xdr:rowOff>23811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178593</xdr:colOff>
      <xdr:row>2</xdr:row>
      <xdr:rowOff>0</xdr:rowOff>
    </xdr:from>
    <xdr:to>
      <xdr:col>3</xdr:col>
      <xdr:colOff>571500</xdr:colOff>
      <xdr:row>3</xdr:row>
      <xdr:rowOff>178594</xdr:rowOff>
    </xdr:to>
    <xdr:sp macro="" textlink="">
      <xdr:nvSpPr>
        <xdr:cNvPr id="2" name="TextBox 1"/>
        <xdr:cNvSpPr txBox="1"/>
      </xdr:nvSpPr>
      <xdr:spPr>
        <a:xfrm>
          <a:off x="369093" y="190500"/>
          <a:ext cx="583407" cy="369094"/>
        </a:xfrm>
        <a:prstGeom prst="rect">
          <a:avLst/>
        </a:prstGeom>
        <a:solidFill>
          <a:srgbClr val="FF2D2D"/>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bg1"/>
              </a:solidFill>
            </a:rPr>
            <a:t>Help</a:t>
          </a:r>
        </a:p>
      </xdr:txBody>
    </xdr:sp>
    <xdr:clientData/>
  </xdr:twoCellAnchor>
  <xdr:twoCellAnchor>
    <xdr:from>
      <xdr:col>3</xdr:col>
      <xdr:colOff>0</xdr:colOff>
      <xdr:row>4</xdr:row>
      <xdr:rowOff>59533</xdr:rowOff>
    </xdr:from>
    <xdr:to>
      <xdr:col>4</xdr:col>
      <xdr:colOff>297656</xdr:colOff>
      <xdr:row>5</xdr:row>
      <xdr:rowOff>178595</xdr:rowOff>
    </xdr:to>
    <xdr:sp macro="" textlink="">
      <xdr:nvSpPr>
        <xdr:cNvPr id="3" name="TextBox 2"/>
        <xdr:cNvSpPr txBox="1"/>
      </xdr:nvSpPr>
      <xdr:spPr>
        <a:xfrm>
          <a:off x="381000" y="631033"/>
          <a:ext cx="904875" cy="309562"/>
        </a:xfrm>
        <a:prstGeom prst="rect">
          <a:avLst/>
        </a:prstGeom>
        <a:solidFill>
          <a:srgbClr val="00C459"/>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solidFill>
                <a:schemeClr val="bg1"/>
              </a:solidFill>
            </a:rPr>
            <a:t>EV Inputs</a:t>
          </a:r>
          <a:endParaRPr lang="en-GB" sz="1400" b="1" baseline="0">
            <a:solidFill>
              <a:schemeClr val="bg1"/>
            </a:solidFill>
          </a:endParaRPr>
        </a:p>
      </xdr:txBody>
    </xdr:sp>
    <xdr:clientData/>
  </xdr:twoCellAnchor>
  <xdr:twoCellAnchor>
    <xdr:from>
      <xdr:col>2</xdr:col>
      <xdr:colOff>178594</xdr:colOff>
      <xdr:row>6</xdr:row>
      <xdr:rowOff>83344</xdr:rowOff>
    </xdr:from>
    <xdr:to>
      <xdr:col>14</xdr:col>
      <xdr:colOff>333376</xdr:colOff>
      <xdr:row>8</xdr:row>
      <xdr:rowOff>11906</xdr:rowOff>
    </xdr:to>
    <xdr:sp macro="" textlink="">
      <xdr:nvSpPr>
        <xdr:cNvPr id="4" name="TextBox 3"/>
        <xdr:cNvSpPr txBox="1"/>
      </xdr:nvSpPr>
      <xdr:spPr>
        <a:xfrm>
          <a:off x="178594" y="1035844"/>
          <a:ext cx="7024688" cy="309562"/>
        </a:xfrm>
        <a:prstGeom prst="rect">
          <a:avLst/>
        </a:prstGeom>
        <a:solidFill>
          <a:srgbClr val="0070C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1">
              <a:solidFill>
                <a:schemeClr val="bg1"/>
              </a:solidFill>
            </a:rPr>
            <a:t>1. Select car model</a:t>
          </a:r>
          <a:r>
            <a:rPr lang="en-GB" sz="1400" b="1" baseline="0">
              <a:solidFill>
                <a:schemeClr val="bg1"/>
              </a:solidFill>
            </a:rPr>
            <a:t> - these are listed in order of current UK market penetration.</a:t>
          </a:r>
        </a:p>
      </xdr:txBody>
    </xdr:sp>
    <xdr:clientData/>
  </xdr:twoCellAnchor>
  <xdr:twoCellAnchor>
    <xdr:from>
      <xdr:col>3</xdr:col>
      <xdr:colOff>0</xdr:colOff>
      <xdr:row>8</xdr:row>
      <xdr:rowOff>95250</xdr:rowOff>
    </xdr:from>
    <xdr:to>
      <xdr:col>14</xdr:col>
      <xdr:colOff>345282</xdr:colOff>
      <xdr:row>11</xdr:row>
      <xdr:rowOff>107156</xdr:rowOff>
    </xdr:to>
    <xdr:sp macro="" textlink="">
      <xdr:nvSpPr>
        <xdr:cNvPr id="5" name="TextBox 4"/>
        <xdr:cNvSpPr txBox="1"/>
      </xdr:nvSpPr>
      <xdr:spPr>
        <a:xfrm>
          <a:off x="190500" y="1428750"/>
          <a:ext cx="7024688" cy="583406"/>
        </a:xfrm>
        <a:prstGeom prst="rect">
          <a:avLst/>
        </a:prstGeom>
        <a:solidFill>
          <a:srgbClr val="0070C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1">
              <a:solidFill>
                <a:schemeClr val="bg1"/>
              </a:solidFill>
            </a:rPr>
            <a:t>2. Remaining </a:t>
          </a:r>
          <a:r>
            <a:rPr lang="en-GB" sz="1400" b="1" baseline="0">
              <a:solidFill>
                <a:schemeClr val="bg1"/>
              </a:solidFill>
            </a:rPr>
            <a:t>bars / range in  EV battery - dependent on the relevant dashboard display for the car model selected.  Warning displayed if manual value entered exceeds maximum.</a:t>
          </a:r>
        </a:p>
      </xdr:txBody>
    </xdr:sp>
    <xdr:clientData/>
  </xdr:twoCellAnchor>
  <xdr:twoCellAnchor>
    <xdr:from>
      <xdr:col>3</xdr:col>
      <xdr:colOff>0</xdr:colOff>
      <xdr:row>11</xdr:row>
      <xdr:rowOff>178594</xdr:rowOff>
    </xdr:from>
    <xdr:to>
      <xdr:col>14</xdr:col>
      <xdr:colOff>345282</xdr:colOff>
      <xdr:row>15</xdr:row>
      <xdr:rowOff>0</xdr:rowOff>
    </xdr:to>
    <xdr:sp macro="" textlink="">
      <xdr:nvSpPr>
        <xdr:cNvPr id="9" name="TextBox 8"/>
        <xdr:cNvSpPr txBox="1"/>
      </xdr:nvSpPr>
      <xdr:spPr>
        <a:xfrm>
          <a:off x="190500" y="2083594"/>
          <a:ext cx="7024688" cy="583406"/>
        </a:xfrm>
        <a:prstGeom prst="rect">
          <a:avLst/>
        </a:prstGeom>
        <a:solidFill>
          <a:srgbClr val="0070C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1">
              <a:solidFill>
                <a:schemeClr val="bg1"/>
              </a:solidFill>
            </a:rPr>
            <a:t>3. Select charge</a:t>
          </a:r>
          <a:r>
            <a:rPr lang="en-GB" sz="1400" b="1" baseline="0">
              <a:solidFill>
                <a:schemeClr val="bg1"/>
              </a:solidFill>
            </a:rPr>
            <a:t> point type - after selecting the car model , a list of compatible charge point types is displayed. For the deliverable power of each charge point, refer to "ExtraData".</a:t>
          </a:r>
        </a:p>
        <a:p>
          <a:pPr algn="l"/>
          <a:endParaRPr lang="en-GB" sz="1400" b="1" baseline="0">
            <a:solidFill>
              <a:schemeClr val="bg1"/>
            </a:solidFill>
          </a:endParaRPr>
        </a:p>
      </xdr:txBody>
    </xdr:sp>
    <xdr:clientData/>
  </xdr:twoCellAnchor>
  <xdr:twoCellAnchor>
    <xdr:from>
      <xdr:col>3</xdr:col>
      <xdr:colOff>0</xdr:colOff>
      <xdr:row>15</xdr:row>
      <xdr:rowOff>59531</xdr:rowOff>
    </xdr:from>
    <xdr:to>
      <xdr:col>14</xdr:col>
      <xdr:colOff>345282</xdr:colOff>
      <xdr:row>17</xdr:row>
      <xdr:rowOff>23812</xdr:rowOff>
    </xdr:to>
    <xdr:sp macro="" textlink="">
      <xdr:nvSpPr>
        <xdr:cNvPr id="10" name="TextBox 9"/>
        <xdr:cNvSpPr txBox="1"/>
      </xdr:nvSpPr>
      <xdr:spPr>
        <a:xfrm>
          <a:off x="190500" y="2726531"/>
          <a:ext cx="7024688" cy="345281"/>
        </a:xfrm>
        <a:prstGeom prst="rect">
          <a:avLst/>
        </a:prstGeom>
        <a:solidFill>
          <a:srgbClr val="0070C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1">
              <a:solidFill>
                <a:schemeClr val="bg1"/>
              </a:solidFill>
            </a:rPr>
            <a:t>4. Charge </a:t>
          </a:r>
          <a:r>
            <a:rPr lang="en-GB" sz="1400" b="1" baseline="0">
              <a:solidFill>
                <a:schemeClr val="bg1"/>
              </a:solidFill>
            </a:rPr>
            <a:t>start time - use scroll bar to specify charge start time between 1A.M. and 11P.M. </a:t>
          </a:r>
        </a:p>
      </xdr:txBody>
    </xdr:sp>
    <xdr:clientData/>
  </xdr:twoCellAnchor>
  <xdr:twoCellAnchor>
    <xdr:from>
      <xdr:col>3</xdr:col>
      <xdr:colOff>11907</xdr:colOff>
      <xdr:row>17</xdr:row>
      <xdr:rowOff>83344</xdr:rowOff>
    </xdr:from>
    <xdr:to>
      <xdr:col>14</xdr:col>
      <xdr:colOff>357189</xdr:colOff>
      <xdr:row>23</xdr:row>
      <xdr:rowOff>142875</xdr:rowOff>
    </xdr:to>
    <xdr:sp macro="" textlink="">
      <xdr:nvSpPr>
        <xdr:cNvPr id="11" name="TextBox 10"/>
        <xdr:cNvSpPr txBox="1"/>
      </xdr:nvSpPr>
      <xdr:spPr>
        <a:xfrm>
          <a:off x="202407" y="3131344"/>
          <a:ext cx="7024688" cy="1202531"/>
        </a:xfrm>
        <a:prstGeom prst="rect">
          <a:avLst/>
        </a:prstGeom>
        <a:solidFill>
          <a:srgbClr val="0070C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1">
              <a:solidFill>
                <a:schemeClr val="bg1"/>
              </a:solidFill>
            </a:rPr>
            <a:t>5. End time - use scroll bar to specify charge end</a:t>
          </a:r>
          <a:r>
            <a:rPr lang="en-GB" sz="1400" b="1" baseline="0">
              <a:solidFill>
                <a:schemeClr val="bg1"/>
              </a:solidFill>
            </a:rPr>
            <a:t> time at least 59 minutes after charging starts (59 minutes and 59 seconds denotes instantaneous end of hour interval). This cannot exceed the time required to restore a full charge in the EV battery. In the special scenario where the user specifies the remaining bars / range in EV battery equal to maximum value (i.e. battery is already full charged), the tool will set the end time equal to the charge time.</a:t>
          </a:r>
        </a:p>
        <a:p>
          <a:pPr algn="l"/>
          <a:endParaRPr lang="en-GB" sz="1400" b="1" baseline="0">
            <a:solidFill>
              <a:schemeClr val="bg1"/>
            </a:solidFill>
          </a:endParaRPr>
        </a:p>
      </xdr:txBody>
    </xdr:sp>
    <xdr:clientData/>
  </xdr:twoCellAnchor>
  <xdr:twoCellAnchor>
    <xdr:from>
      <xdr:col>3</xdr:col>
      <xdr:colOff>11906</xdr:colOff>
      <xdr:row>24</xdr:row>
      <xdr:rowOff>11906</xdr:rowOff>
    </xdr:from>
    <xdr:to>
      <xdr:col>14</xdr:col>
      <xdr:colOff>357188</xdr:colOff>
      <xdr:row>25</xdr:row>
      <xdr:rowOff>166687</xdr:rowOff>
    </xdr:to>
    <xdr:sp macro="" textlink="">
      <xdr:nvSpPr>
        <xdr:cNvPr id="12" name="TextBox 11"/>
        <xdr:cNvSpPr txBox="1"/>
      </xdr:nvSpPr>
      <xdr:spPr>
        <a:xfrm>
          <a:off x="202406" y="4583906"/>
          <a:ext cx="7024688" cy="345281"/>
        </a:xfrm>
        <a:prstGeom prst="rect">
          <a:avLst/>
        </a:prstGeom>
        <a:solidFill>
          <a:srgbClr val="C000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1" baseline="0">
              <a:solidFill>
                <a:schemeClr val="bg1"/>
              </a:solidFill>
            </a:rPr>
            <a:t>END: State of Charge - charge (%) in EV battery after charging conditions specified above.</a:t>
          </a:r>
        </a:p>
      </xdr:txBody>
    </xdr:sp>
    <xdr:clientData/>
  </xdr:twoCellAnchor>
  <xdr:twoCellAnchor>
    <xdr:from>
      <xdr:col>1</xdr:col>
      <xdr:colOff>59532</xdr:colOff>
      <xdr:row>6</xdr:row>
      <xdr:rowOff>83344</xdr:rowOff>
    </xdr:from>
    <xdr:to>
      <xdr:col>2</xdr:col>
      <xdr:colOff>166688</xdr:colOff>
      <xdr:row>23</xdr:row>
      <xdr:rowOff>142875</xdr:rowOff>
    </xdr:to>
    <xdr:sp macro="" textlink="">
      <xdr:nvSpPr>
        <xdr:cNvPr id="15" name="Down Arrow 14"/>
        <xdr:cNvSpPr/>
      </xdr:nvSpPr>
      <xdr:spPr>
        <a:xfrm flipH="1">
          <a:off x="154782" y="1035844"/>
          <a:ext cx="297656" cy="3298031"/>
        </a:xfrm>
        <a:prstGeom prst="downArrow">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11907</xdr:colOff>
      <xdr:row>26</xdr:row>
      <xdr:rowOff>35719</xdr:rowOff>
    </xdr:from>
    <xdr:to>
      <xdr:col>14</xdr:col>
      <xdr:colOff>357189</xdr:colOff>
      <xdr:row>29</xdr:row>
      <xdr:rowOff>23812</xdr:rowOff>
    </xdr:to>
    <xdr:sp macro="" textlink="">
      <xdr:nvSpPr>
        <xdr:cNvPr id="16" name="TextBox 15"/>
        <xdr:cNvSpPr txBox="1"/>
      </xdr:nvSpPr>
      <xdr:spPr>
        <a:xfrm>
          <a:off x="392907" y="4798219"/>
          <a:ext cx="7024688" cy="559593"/>
        </a:xfrm>
        <a:prstGeom prst="rect">
          <a:avLst/>
        </a:prstGeom>
        <a:solidFill>
          <a:srgbClr val="C000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1">
              <a:solidFill>
                <a:schemeClr val="bg1"/>
              </a:solidFill>
            </a:rPr>
            <a:t>END: Fully Electric Range - range that selected car model can achieve in fully</a:t>
          </a:r>
          <a:r>
            <a:rPr lang="en-GB" sz="1400" b="1" baseline="0">
              <a:solidFill>
                <a:schemeClr val="bg1"/>
              </a:solidFill>
            </a:rPr>
            <a:t> electric mode. Does not account for regenerative braking in hybrid vehicles.</a:t>
          </a:r>
        </a:p>
      </xdr:txBody>
    </xdr:sp>
    <xdr:clientData/>
  </xdr:twoCellAnchor>
  <xdr:twoCellAnchor>
    <xdr:from>
      <xdr:col>14</xdr:col>
      <xdr:colOff>1295402</xdr:colOff>
      <xdr:row>4</xdr:row>
      <xdr:rowOff>69059</xdr:rowOff>
    </xdr:from>
    <xdr:to>
      <xdr:col>17</xdr:col>
      <xdr:colOff>35719</xdr:colOff>
      <xdr:row>5</xdr:row>
      <xdr:rowOff>188121</xdr:rowOff>
    </xdr:to>
    <xdr:sp macro="" textlink="">
      <xdr:nvSpPr>
        <xdr:cNvPr id="18" name="TextBox 17"/>
        <xdr:cNvSpPr txBox="1"/>
      </xdr:nvSpPr>
      <xdr:spPr>
        <a:xfrm>
          <a:off x="8451058" y="640559"/>
          <a:ext cx="1264442" cy="309562"/>
        </a:xfrm>
        <a:prstGeom prst="rect">
          <a:avLst/>
        </a:prstGeom>
        <a:solidFill>
          <a:srgbClr val="00C459"/>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solidFill>
                <a:schemeClr val="bg1"/>
              </a:solidFill>
            </a:rPr>
            <a:t>System Inputs</a:t>
          </a:r>
          <a:endParaRPr lang="en-GB" sz="1400" b="1" baseline="0">
            <a:solidFill>
              <a:schemeClr val="bg1"/>
            </a:solidFill>
          </a:endParaRPr>
        </a:p>
      </xdr:txBody>
    </xdr:sp>
    <xdr:clientData/>
  </xdr:twoCellAnchor>
  <xdr:twoCellAnchor>
    <xdr:from>
      <xdr:col>15</xdr:col>
      <xdr:colOff>1</xdr:colOff>
      <xdr:row>6</xdr:row>
      <xdr:rowOff>83343</xdr:rowOff>
    </xdr:from>
    <xdr:to>
      <xdr:col>26</xdr:col>
      <xdr:colOff>345283</xdr:colOff>
      <xdr:row>8</xdr:row>
      <xdr:rowOff>11905</xdr:rowOff>
    </xdr:to>
    <xdr:sp macro="" textlink="">
      <xdr:nvSpPr>
        <xdr:cNvPr id="19" name="TextBox 18"/>
        <xdr:cNvSpPr txBox="1"/>
      </xdr:nvSpPr>
      <xdr:spPr>
        <a:xfrm>
          <a:off x="7667626" y="1035843"/>
          <a:ext cx="7024688" cy="309562"/>
        </a:xfrm>
        <a:prstGeom prst="rect">
          <a:avLst/>
        </a:prstGeom>
        <a:solidFill>
          <a:srgbClr val="0070C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1" baseline="0">
              <a:solidFill>
                <a:schemeClr val="bg1"/>
              </a:solidFill>
            </a:rPr>
            <a:t>1. Location - select the listed ESP-r climate location of closest proximity to point of charging.</a:t>
          </a:r>
        </a:p>
      </xdr:txBody>
    </xdr:sp>
    <xdr:clientData/>
  </xdr:twoCellAnchor>
  <xdr:twoCellAnchor>
    <xdr:from>
      <xdr:col>15</xdr:col>
      <xdr:colOff>0</xdr:colOff>
      <xdr:row>8</xdr:row>
      <xdr:rowOff>83345</xdr:rowOff>
    </xdr:from>
    <xdr:to>
      <xdr:col>26</xdr:col>
      <xdr:colOff>345282</xdr:colOff>
      <xdr:row>11</xdr:row>
      <xdr:rowOff>95251</xdr:rowOff>
    </xdr:to>
    <xdr:sp macro="" textlink="">
      <xdr:nvSpPr>
        <xdr:cNvPr id="20" name="TextBox 19"/>
        <xdr:cNvSpPr txBox="1"/>
      </xdr:nvSpPr>
      <xdr:spPr>
        <a:xfrm>
          <a:off x="7667625" y="1416845"/>
          <a:ext cx="7024688" cy="583406"/>
        </a:xfrm>
        <a:prstGeom prst="rect">
          <a:avLst/>
        </a:prstGeom>
        <a:solidFill>
          <a:srgbClr val="0070C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1">
              <a:solidFill>
                <a:schemeClr val="bg1"/>
              </a:solidFill>
            </a:rPr>
            <a:t>2. Month</a:t>
          </a:r>
          <a:r>
            <a:rPr lang="en-GB" sz="1400" b="1" baseline="0">
              <a:solidFill>
                <a:schemeClr val="bg1"/>
              </a:solidFill>
            </a:rPr>
            <a:t> - in addition to step 1, this will return meteorological conditions for a typical day from which subsequent renewable energy generation is autonomously calculated.</a:t>
          </a:r>
        </a:p>
      </xdr:txBody>
    </xdr:sp>
    <xdr:clientData/>
  </xdr:twoCellAnchor>
  <xdr:twoCellAnchor>
    <xdr:from>
      <xdr:col>15</xdr:col>
      <xdr:colOff>1</xdr:colOff>
      <xdr:row>11</xdr:row>
      <xdr:rowOff>154781</xdr:rowOff>
    </xdr:from>
    <xdr:to>
      <xdr:col>26</xdr:col>
      <xdr:colOff>345281</xdr:colOff>
      <xdr:row>14</xdr:row>
      <xdr:rowOff>166687</xdr:rowOff>
    </xdr:to>
    <xdr:sp macro="" textlink="">
      <xdr:nvSpPr>
        <xdr:cNvPr id="21" name="TextBox 20"/>
        <xdr:cNvSpPr txBox="1"/>
      </xdr:nvSpPr>
      <xdr:spPr>
        <a:xfrm>
          <a:off x="8370095" y="1964531"/>
          <a:ext cx="7024686" cy="583406"/>
        </a:xfrm>
        <a:prstGeom prst="rect">
          <a:avLst/>
        </a:prstGeom>
        <a:solidFill>
          <a:srgbClr val="0070C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1">
              <a:solidFill>
                <a:schemeClr val="bg1"/>
              </a:solidFill>
            </a:rPr>
            <a:t>3. Wind - if available</a:t>
          </a:r>
          <a:r>
            <a:rPr lang="en-GB" sz="1400" b="1" baseline="0">
              <a:solidFill>
                <a:schemeClr val="bg1"/>
              </a:solidFill>
            </a:rPr>
            <a:t>, select the relevant wind turbine listed in ascending order of rotor blade diameter. Those near the bottom are of restricted application in a domestic context. </a:t>
          </a:r>
        </a:p>
      </xdr:txBody>
    </xdr:sp>
    <xdr:clientData/>
  </xdr:twoCellAnchor>
  <xdr:twoCellAnchor>
    <xdr:from>
      <xdr:col>15</xdr:col>
      <xdr:colOff>0</xdr:colOff>
      <xdr:row>15</xdr:row>
      <xdr:rowOff>35720</xdr:rowOff>
    </xdr:from>
    <xdr:to>
      <xdr:col>26</xdr:col>
      <xdr:colOff>345281</xdr:colOff>
      <xdr:row>19</xdr:row>
      <xdr:rowOff>47625</xdr:rowOff>
    </xdr:to>
    <xdr:sp macro="" textlink="">
      <xdr:nvSpPr>
        <xdr:cNvPr id="22" name="TextBox 21"/>
        <xdr:cNvSpPr txBox="1"/>
      </xdr:nvSpPr>
      <xdr:spPr>
        <a:xfrm>
          <a:off x="8370094" y="2607470"/>
          <a:ext cx="7024687" cy="773905"/>
        </a:xfrm>
        <a:prstGeom prst="rect">
          <a:avLst/>
        </a:prstGeom>
        <a:solidFill>
          <a:srgbClr val="0070C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1">
              <a:solidFill>
                <a:schemeClr val="bg1"/>
              </a:solidFill>
            </a:rPr>
            <a:t>4. Solar</a:t>
          </a:r>
          <a:r>
            <a:rPr lang="en-GB" sz="1400" b="1" baseline="0">
              <a:solidFill>
                <a:schemeClr val="bg1"/>
              </a:solidFill>
            </a:rPr>
            <a:t> PV - input the area of installed solar PV panelling . As a necessary approximation, a conversion factor is adopted where for every kW of installed solar PV capacity, an area of 7.5 </a:t>
          </a:r>
          <a:r>
            <a:rPr lang="en-GB" sz="1400" b="1" i="0" u="none" strike="noStrike">
              <a:solidFill>
                <a:schemeClr val="bg1"/>
              </a:solidFill>
              <a:effectLst/>
              <a:latin typeface="+mn-lt"/>
              <a:ea typeface="+mn-ea"/>
              <a:cs typeface="+mn-cs"/>
            </a:rPr>
            <a:t>m</a:t>
          </a:r>
          <a:r>
            <a:rPr lang="en-GB" sz="1400" b="1" i="0" u="none" strike="noStrike" baseline="30000">
              <a:solidFill>
                <a:schemeClr val="bg1"/>
              </a:solidFill>
              <a:effectLst/>
              <a:latin typeface="+mn-lt"/>
              <a:ea typeface="+mn-ea"/>
              <a:cs typeface="+mn-cs"/>
            </a:rPr>
            <a:t>2</a:t>
          </a:r>
          <a:r>
            <a:rPr lang="en-GB" sz="1400">
              <a:solidFill>
                <a:schemeClr val="bg1"/>
              </a:solidFill>
            </a:rPr>
            <a:t> </a:t>
          </a:r>
          <a:r>
            <a:rPr lang="en-GB" sz="1400" b="1">
              <a:solidFill>
                <a:schemeClr val="bg1"/>
              </a:solidFill>
            </a:rPr>
            <a:t>is</a:t>
          </a:r>
          <a:r>
            <a:rPr lang="en-GB" sz="1400" b="1" baseline="0">
              <a:solidFill>
                <a:schemeClr val="bg1"/>
              </a:solidFill>
            </a:rPr>
            <a:t> required e.g. if user has 5kW solar PV capacity, they enter (5 x </a:t>
          </a:r>
          <a:r>
            <a:rPr kumimoji="0" lang="en-GB" sz="1400" b="1" i="0" u="none" strike="noStrike" kern="0" cap="none" spc="0" normalizeH="0" baseline="0" noProof="0">
              <a:ln>
                <a:noFill/>
              </a:ln>
              <a:solidFill>
                <a:prstClr val="white"/>
              </a:solidFill>
              <a:effectLst/>
              <a:uLnTx/>
              <a:uFillTx/>
              <a:latin typeface="+mn-lt"/>
              <a:ea typeface="+mn-ea"/>
              <a:cs typeface="+mn-cs"/>
            </a:rPr>
            <a:t>7.5 m</a:t>
          </a:r>
          <a:r>
            <a:rPr kumimoji="0" lang="en-GB" sz="1400" b="1" i="0" u="none" strike="noStrike" kern="0" cap="none" spc="0" normalizeH="0" baseline="30000" noProof="0">
              <a:ln>
                <a:noFill/>
              </a:ln>
              <a:solidFill>
                <a:prstClr val="white"/>
              </a:solidFill>
              <a:effectLst/>
              <a:uLnTx/>
              <a:uFillTx/>
              <a:latin typeface="+mn-lt"/>
              <a:ea typeface="+mn-ea"/>
              <a:cs typeface="+mn-cs"/>
            </a:rPr>
            <a:t>2</a:t>
          </a:r>
          <a:r>
            <a:rPr kumimoji="0" lang="en-GB" sz="1400" b="1" i="0" u="none" strike="noStrike" kern="0" cap="none" spc="0" normalizeH="0" baseline="0" noProof="0">
              <a:ln>
                <a:noFill/>
              </a:ln>
              <a:solidFill>
                <a:prstClr val="white"/>
              </a:solidFill>
              <a:effectLst/>
              <a:uLnTx/>
              <a:uFillTx/>
              <a:latin typeface="+mn-lt"/>
              <a:ea typeface="+mn-ea"/>
              <a:cs typeface="+mn-cs"/>
            </a:rPr>
            <a:t>)</a:t>
          </a:r>
          <a:r>
            <a:rPr kumimoji="0" lang="en-GB" sz="1400" b="0" i="0" u="none" strike="noStrike" kern="0" cap="none" spc="0" normalizeH="0" baseline="0" noProof="0">
              <a:ln>
                <a:noFill/>
              </a:ln>
              <a:solidFill>
                <a:prstClr val="white"/>
              </a:solidFill>
              <a:effectLst/>
              <a:uLnTx/>
              <a:uFillTx/>
              <a:latin typeface="+mn-lt"/>
              <a:ea typeface="+mn-ea"/>
              <a:cs typeface="+mn-cs"/>
            </a:rPr>
            <a:t> </a:t>
          </a:r>
          <a:r>
            <a:rPr kumimoji="0" lang="en-GB" sz="1400" b="1" i="0" u="none" strike="noStrike" kern="0" cap="none" spc="0" normalizeH="0" baseline="0" noProof="0">
              <a:ln>
                <a:noFill/>
              </a:ln>
              <a:solidFill>
                <a:prstClr val="white"/>
              </a:solidFill>
              <a:effectLst/>
              <a:uLnTx/>
              <a:uFillTx/>
              <a:latin typeface="+mn-lt"/>
              <a:ea typeface="+mn-ea"/>
              <a:cs typeface="+mn-cs"/>
            </a:rPr>
            <a:t>= 37.5 m</a:t>
          </a:r>
          <a:r>
            <a:rPr kumimoji="0" lang="en-GB" sz="1400" b="1" i="0" u="none" strike="noStrike" kern="0" cap="none" spc="0" normalizeH="0" baseline="30000" noProof="0">
              <a:ln>
                <a:noFill/>
              </a:ln>
              <a:solidFill>
                <a:prstClr val="white"/>
              </a:solidFill>
              <a:effectLst/>
              <a:uLnTx/>
              <a:uFillTx/>
              <a:latin typeface="+mn-lt"/>
              <a:ea typeface="+mn-ea"/>
              <a:cs typeface="+mn-cs"/>
            </a:rPr>
            <a:t>2</a:t>
          </a:r>
          <a:r>
            <a:rPr kumimoji="0" lang="en-GB" sz="1400" b="1" i="0" u="none" strike="noStrike" kern="0" cap="none" spc="0" normalizeH="0" baseline="0" noProof="0">
              <a:ln>
                <a:noFill/>
              </a:ln>
              <a:solidFill>
                <a:prstClr val="white"/>
              </a:solidFill>
              <a:effectLst/>
              <a:uLnTx/>
              <a:uFillTx/>
              <a:latin typeface="+mn-lt"/>
              <a:ea typeface="+mn-ea"/>
              <a:cs typeface="+mn-cs"/>
            </a:rPr>
            <a:t>. </a:t>
          </a:r>
        </a:p>
        <a:p>
          <a:pPr algn="l"/>
          <a:endParaRPr kumimoji="0" lang="en-GB" sz="400" b="1" i="0" u="none" strike="noStrike" kern="0" cap="none" spc="0" normalizeH="0" baseline="0" noProof="0">
            <a:ln>
              <a:noFill/>
            </a:ln>
            <a:solidFill>
              <a:prstClr val="white"/>
            </a:solidFill>
            <a:effectLst/>
            <a:uLnTx/>
            <a:uFillTx/>
            <a:latin typeface="+mn-lt"/>
            <a:ea typeface="+mn-ea"/>
            <a:cs typeface="+mn-cs"/>
          </a:endParaRPr>
        </a:p>
      </xdr:txBody>
    </xdr:sp>
    <xdr:clientData/>
  </xdr:twoCellAnchor>
  <xdr:twoCellAnchor>
    <xdr:from>
      <xdr:col>15</xdr:col>
      <xdr:colOff>0</xdr:colOff>
      <xdr:row>22</xdr:row>
      <xdr:rowOff>166688</xdr:rowOff>
    </xdr:from>
    <xdr:to>
      <xdr:col>26</xdr:col>
      <xdr:colOff>345282</xdr:colOff>
      <xdr:row>25</xdr:row>
      <xdr:rowOff>142874</xdr:rowOff>
    </xdr:to>
    <xdr:sp macro="" textlink="">
      <xdr:nvSpPr>
        <xdr:cNvPr id="23" name="TextBox 22"/>
        <xdr:cNvSpPr txBox="1"/>
      </xdr:nvSpPr>
      <xdr:spPr>
        <a:xfrm>
          <a:off x="8370094" y="4071938"/>
          <a:ext cx="7024688" cy="547686"/>
        </a:xfrm>
        <a:prstGeom prst="rect">
          <a:avLst/>
        </a:prstGeom>
        <a:solidFill>
          <a:srgbClr val="0070C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1">
              <a:solidFill>
                <a:schemeClr val="bg1"/>
              </a:solidFill>
            </a:rPr>
            <a:t>5. Solar PV battery - enter size</a:t>
          </a:r>
          <a:r>
            <a:rPr lang="en-GB" sz="1400" b="1" baseline="0">
              <a:solidFill>
                <a:schemeClr val="bg1"/>
              </a:solidFill>
            </a:rPr>
            <a:t> of integrated storage capacity in solar PV system. As a default value for Li-ion a conversion efficiency of 85% is displayed. Change as required.</a:t>
          </a:r>
        </a:p>
        <a:p>
          <a:pPr algn="l"/>
          <a:endParaRPr lang="en-GB" sz="1400" b="1" baseline="0">
            <a:solidFill>
              <a:schemeClr val="bg1"/>
            </a:solidFill>
          </a:endParaRPr>
        </a:p>
      </xdr:txBody>
    </xdr:sp>
    <xdr:clientData/>
  </xdr:twoCellAnchor>
  <xdr:twoCellAnchor>
    <xdr:from>
      <xdr:col>15</xdr:col>
      <xdr:colOff>0</xdr:colOff>
      <xdr:row>21</xdr:row>
      <xdr:rowOff>23812</xdr:rowOff>
    </xdr:from>
    <xdr:to>
      <xdr:col>26</xdr:col>
      <xdr:colOff>345282</xdr:colOff>
      <xdr:row>22</xdr:row>
      <xdr:rowOff>130968</xdr:rowOff>
    </xdr:to>
    <xdr:sp macro="" textlink="">
      <xdr:nvSpPr>
        <xdr:cNvPr id="24" name="TextBox 23"/>
        <xdr:cNvSpPr txBox="1"/>
      </xdr:nvSpPr>
      <xdr:spPr>
        <a:xfrm>
          <a:off x="8370094" y="3738562"/>
          <a:ext cx="7024688" cy="297656"/>
        </a:xfrm>
        <a:prstGeom prst="rect">
          <a:avLst/>
        </a:prstGeom>
        <a:solidFill>
          <a:srgbClr val="0070C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0" lang="en-GB" sz="1400" b="1" i="0" u="none" strike="noStrike" kern="0" cap="none" spc="0" normalizeH="0" baseline="0" noProof="0">
              <a:ln>
                <a:noFill/>
              </a:ln>
              <a:solidFill>
                <a:prstClr val="white"/>
              </a:solidFill>
              <a:effectLst/>
              <a:uLnTx/>
              <a:uFillTx/>
              <a:latin typeface="+mn-lt"/>
              <a:ea typeface="+mn-ea"/>
              <a:cs typeface="+mn-cs"/>
            </a:rPr>
            <a:t>Surface azimuth equals the degrees from north a solar PV panel faces.</a:t>
          </a:r>
          <a:endParaRPr lang="en-GB" sz="1400" b="1" baseline="0">
            <a:solidFill>
              <a:schemeClr val="bg1"/>
            </a:solidFill>
          </a:endParaRPr>
        </a:p>
      </xdr:txBody>
    </xdr:sp>
    <xdr:clientData/>
  </xdr:twoCellAnchor>
  <xdr:twoCellAnchor>
    <xdr:from>
      <xdr:col>15</xdr:col>
      <xdr:colOff>0</xdr:colOff>
      <xdr:row>19</xdr:row>
      <xdr:rowOff>80963</xdr:rowOff>
    </xdr:from>
    <xdr:to>
      <xdr:col>26</xdr:col>
      <xdr:colOff>345281</xdr:colOff>
      <xdr:row>21</xdr:row>
      <xdr:rowOff>0</xdr:rowOff>
    </xdr:to>
    <xdr:sp macro="" textlink="">
      <xdr:nvSpPr>
        <xdr:cNvPr id="25" name="TextBox 24"/>
        <xdr:cNvSpPr txBox="1"/>
      </xdr:nvSpPr>
      <xdr:spPr>
        <a:xfrm>
          <a:off x="8370094" y="3414713"/>
          <a:ext cx="7024687" cy="300037"/>
        </a:xfrm>
        <a:prstGeom prst="rect">
          <a:avLst/>
        </a:prstGeom>
        <a:solidFill>
          <a:srgbClr val="0070C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0" lang="en-GB" sz="1400" b="1" i="0" u="none" strike="noStrike" kern="0" cap="none" spc="0" normalizeH="0" baseline="0" noProof="0">
              <a:ln>
                <a:noFill/>
              </a:ln>
              <a:solidFill>
                <a:prstClr val="white"/>
              </a:solidFill>
              <a:effectLst/>
              <a:uLnTx/>
              <a:uFillTx/>
              <a:latin typeface="+mn-lt"/>
              <a:ea typeface="+mn-ea"/>
              <a:cs typeface="+mn-cs"/>
            </a:rPr>
            <a:t>Inclination equals the degree of tilt from a horizontal position. </a:t>
          </a:r>
        </a:p>
        <a:p>
          <a:pPr algn="l"/>
          <a:endParaRPr kumimoji="0" lang="en-GB" sz="400" b="1" i="0" u="none" strike="noStrike" kern="0" cap="none" spc="0" normalizeH="0" baseline="0" noProof="0">
            <a:ln>
              <a:noFill/>
            </a:ln>
            <a:solidFill>
              <a:prstClr val="white"/>
            </a:solidFill>
            <a:effectLst/>
            <a:uLnTx/>
            <a:uFillTx/>
            <a:latin typeface="+mn-lt"/>
            <a:ea typeface="+mn-ea"/>
            <a:cs typeface="+mn-cs"/>
          </a:endParaRPr>
        </a:p>
      </xdr:txBody>
    </xdr:sp>
    <xdr:clientData/>
  </xdr:twoCellAnchor>
  <xdr:twoCellAnchor>
    <xdr:from>
      <xdr:col>15</xdr:col>
      <xdr:colOff>0</xdr:colOff>
      <xdr:row>26</xdr:row>
      <xdr:rowOff>23814</xdr:rowOff>
    </xdr:from>
    <xdr:to>
      <xdr:col>26</xdr:col>
      <xdr:colOff>345282</xdr:colOff>
      <xdr:row>29</xdr:row>
      <xdr:rowOff>0</xdr:rowOff>
    </xdr:to>
    <xdr:sp macro="" textlink="">
      <xdr:nvSpPr>
        <xdr:cNvPr id="26" name="TextBox 25"/>
        <xdr:cNvSpPr txBox="1"/>
      </xdr:nvSpPr>
      <xdr:spPr>
        <a:xfrm>
          <a:off x="7667625" y="4691064"/>
          <a:ext cx="7024688" cy="547686"/>
        </a:xfrm>
        <a:prstGeom prst="rect">
          <a:avLst/>
        </a:prstGeom>
        <a:solidFill>
          <a:srgbClr val="0070C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1">
              <a:solidFill>
                <a:schemeClr val="bg1"/>
              </a:solidFill>
            </a:rPr>
            <a:t>6. Domestic</a:t>
          </a:r>
          <a:r>
            <a:rPr lang="en-GB" sz="1400" b="1" baseline="0">
              <a:solidFill>
                <a:schemeClr val="bg1"/>
              </a:solidFill>
            </a:rPr>
            <a:t> load - if the user wishes to specify an inter-dependent domestic load, they may do so for a 1,2 or 3 bedroom property with or without electric heating. </a:t>
          </a:r>
        </a:p>
        <a:p>
          <a:pPr algn="l"/>
          <a:endParaRPr lang="en-GB" sz="1400" b="1" baseline="0">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1"/>
  <sheetViews>
    <sheetView tabSelected="1" zoomScale="80" zoomScaleNormal="80" workbookViewId="0"/>
  </sheetViews>
  <sheetFormatPr defaultRowHeight="15" x14ac:dyDescent="0.25"/>
  <cols>
    <col min="1" max="1" width="1.140625" style="43" customWidth="1"/>
    <col min="2" max="2" width="0.85546875" style="43" customWidth="1"/>
    <col min="14" max="14" width="5" customWidth="1"/>
    <col min="15" max="15" width="0.85546875" customWidth="1"/>
    <col min="27" max="27" width="27.5703125" style="43" customWidth="1"/>
  </cols>
  <sheetData>
    <row r="1" spans="2:26" s="43" customFormat="1" ht="5.25" customHeight="1" thickBot="1" x14ac:dyDescent="0.3"/>
    <row r="2" spans="2:26" ht="6.75" customHeight="1" thickTop="1" x14ac:dyDescent="0.25">
      <c r="B2" s="145"/>
      <c r="C2" s="184"/>
      <c r="D2" s="184"/>
      <c r="E2" s="184"/>
      <c r="F2" s="184"/>
      <c r="G2" s="184"/>
      <c r="H2" s="184"/>
      <c r="I2" s="184"/>
      <c r="J2" s="184"/>
      <c r="K2" s="184"/>
      <c r="L2" s="184"/>
      <c r="M2" s="184"/>
      <c r="N2" s="184"/>
      <c r="O2" s="179"/>
      <c r="P2" s="43"/>
      <c r="Q2" s="43"/>
      <c r="R2" s="43"/>
      <c r="S2" s="43"/>
      <c r="T2" s="43"/>
      <c r="U2" s="43"/>
      <c r="V2" s="43"/>
      <c r="W2" s="43"/>
      <c r="X2" s="43"/>
      <c r="Y2" s="43"/>
      <c r="Z2" s="43"/>
    </row>
    <row r="3" spans="2:26" x14ac:dyDescent="0.25">
      <c r="B3" s="148"/>
      <c r="C3" s="185"/>
      <c r="D3" s="185"/>
      <c r="E3" s="185"/>
      <c r="F3" s="185"/>
      <c r="G3" s="185"/>
      <c r="H3" s="185"/>
      <c r="I3" s="185"/>
      <c r="J3" s="185"/>
      <c r="K3" s="185"/>
      <c r="L3" s="185"/>
      <c r="M3" s="185"/>
      <c r="N3" s="185"/>
      <c r="O3" s="175"/>
      <c r="P3" s="43"/>
      <c r="Q3" s="43"/>
      <c r="R3" s="43"/>
      <c r="S3" s="43"/>
      <c r="T3" s="43"/>
      <c r="U3" s="43"/>
      <c r="V3" s="43"/>
      <c r="W3" s="43"/>
      <c r="X3" s="43"/>
      <c r="Y3" s="43"/>
      <c r="Z3" s="43"/>
    </row>
    <row r="4" spans="2:26" x14ac:dyDescent="0.25">
      <c r="B4" s="148"/>
      <c r="C4" s="185"/>
      <c r="D4" s="185"/>
      <c r="E4" s="185"/>
      <c r="F4" s="185"/>
      <c r="G4" s="185"/>
      <c r="H4" s="185"/>
      <c r="I4" s="185"/>
      <c r="J4" s="185"/>
      <c r="K4" s="185"/>
      <c r="L4" s="185"/>
      <c r="M4" s="185"/>
      <c r="N4" s="185"/>
      <c r="O4" s="175"/>
      <c r="P4" s="43"/>
      <c r="Q4" s="43"/>
      <c r="R4" s="43"/>
      <c r="S4" s="43"/>
      <c r="T4" s="43"/>
      <c r="U4" s="43"/>
      <c r="V4" s="43"/>
      <c r="W4" s="43"/>
      <c r="X4" s="43"/>
      <c r="Y4" s="43"/>
      <c r="Z4" s="43"/>
    </row>
    <row r="5" spans="2:26" x14ac:dyDescent="0.25">
      <c r="B5" s="148"/>
      <c r="C5" s="185"/>
      <c r="D5" s="185"/>
      <c r="E5" s="185"/>
      <c r="F5" s="185"/>
      <c r="G5" s="185"/>
      <c r="H5" s="185"/>
      <c r="I5" s="185"/>
      <c r="J5" s="185"/>
      <c r="K5" s="185"/>
      <c r="L5" s="185"/>
      <c r="M5" s="185"/>
      <c r="N5" s="185"/>
      <c r="O5" s="175"/>
      <c r="P5" s="43"/>
      <c r="Q5" s="43"/>
      <c r="R5" s="43"/>
      <c r="S5" s="43"/>
      <c r="T5" s="43"/>
      <c r="U5" s="43"/>
      <c r="V5" s="43"/>
      <c r="W5" s="43"/>
      <c r="X5" s="43"/>
      <c r="Y5" s="43"/>
      <c r="Z5" s="43"/>
    </row>
    <row r="6" spans="2:26" x14ac:dyDescent="0.25">
      <c r="B6" s="148"/>
      <c r="C6" s="185"/>
      <c r="D6" s="185"/>
      <c r="E6" s="185"/>
      <c r="F6" s="185"/>
      <c r="G6" s="185"/>
      <c r="H6" s="185"/>
      <c r="I6" s="185"/>
      <c r="J6" s="185"/>
      <c r="K6" s="185"/>
      <c r="L6" s="185"/>
      <c r="M6" s="185"/>
      <c r="N6" s="185"/>
      <c r="O6" s="175"/>
      <c r="P6" s="43"/>
      <c r="Q6" s="43"/>
      <c r="R6" s="43"/>
      <c r="S6" s="43"/>
      <c r="T6" s="43"/>
      <c r="U6" s="43"/>
      <c r="V6" s="43"/>
      <c r="W6" s="43"/>
      <c r="X6" s="43"/>
      <c r="Y6" s="43"/>
      <c r="Z6" s="43"/>
    </row>
    <row r="7" spans="2:26" x14ac:dyDescent="0.25">
      <c r="B7" s="148"/>
      <c r="C7" s="185"/>
      <c r="D7" s="185"/>
      <c r="E7" s="185"/>
      <c r="F7" s="185"/>
      <c r="G7" s="185"/>
      <c r="H7" s="185"/>
      <c r="I7" s="185"/>
      <c r="J7" s="185"/>
      <c r="K7" s="185"/>
      <c r="L7" s="185"/>
      <c r="M7" s="185"/>
      <c r="N7" s="185"/>
      <c r="O7" s="175"/>
      <c r="P7" s="43"/>
      <c r="Q7" s="43"/>
      <c r="R7" s="43"/>
      <c r="S7" s="43"/>
      <c r="T7" s="43"/>
      <c r="U7" s="43"/>
      <c r="V7" s="43"/>
      <c r="W7" s="43"/>
      <c r="X7" s="43"/>
      <c r="Y7" s="43"/>
      <c r="Z7" s="43"/>
    </row>
    <row r="8" spans="2:26" x14ac:dyDescent="0.25">
      <c r="B8" s="148"/>
      <c r="C8" s="185"/>
      <c r="D8" s="185"/>
      <c r="E8" s="185"/>
      <c r="F8" s="185"/>
      <c r="G8" s="185"/>
      <c r="H8" s="185"/>
      <c r="I8" s="185"/>
      <c r="J8" s="185"/>
      <c r="K8" s="185"/>
      <c r="L8" s="185"/>
      <c r="M8" s="185"/>
      <c r="N8" s="185"/>
      <c r="O8" s="175"/>
      <c r="P8" s="43"/>
      <c r="Q8" s="43"/>
      <c r="R8" s="43"/>
      <c r="S8" s="43"/>
      <c r="T8" s="43"/>
      <c r="U8" s="43"/>
      <c r="V8" s="43"/>
      <c r="W8" s="43"/>
      <c r="X8" s="43"/>
      <c r="Y8" s="43"/>
      <c r="Z8" s="43"/>
    </row>
    <row r="9" spans="2:26" x14ac:dyDescent="0.25">
      <c r="B9" s="148"/>
      <c r="C9" s="185"/>
      <c r="D9" s="185"/>
      <c r="E9" s="185"/>
      <c r="F9" s="185"/>
      <c r="G9" s="185"/>
      <c r="H9" s="185"/>
      <c r="I9" s="185"/>
      <c r="J9" s="185"/>
      <c r="K9" s="185"/>
      <c r="L9" s="185"/>
      <c r="M9" s="185"/>
      <c r="N9" s="185"/>
      <c r="O9" s="175"/>
      <c r="P9" s="43"/>
      <c r="Q9" s="43"/>
      <c r="R9" s="43"/>
      <c r="S9" s="43"/>
      <c r="T9" s="43"/>
      <c r="U9" s="43"/>
      <c r="V9" s="43"/>
      <c r="W9" s="43"/>
      <c r="X9" s="43"/>
      <c r="Y9" s="43"/>
      <c r="Z9" s="43"/>
    </row>
    <row r="10" spans="2:26" x14ac:dyDescent="0.25">
      <c r="B10" s="148"/>
      <c r="C10" s="185"/>
      <c r="D10" s="185"/>
      <c r="E10" s="185"/>
      <c r="F10" s="185"/>
      <c r="G10" s="185"/>
      <c r="H10" s="185"/>
      <c r="I10" s="185"/>
      <c r="J10" s="185"/>
      <c r="K10" s="185"/>
      <c r="L10" s="185"/>
      <c r="M10" s="185"/>
      <c r="N10" s="185"/>
      <c r="O10" s="175"/>
      <c r="P10" s="43"/>
      <c r="Q10" s="43"/>
      <c r="R10" s="43"/>
      <c r="S10" s="43"/>
      <c r="T10" s="43"/>
      <c r="U10" s="43"/>
      <c r="V10" s="43"/>
      <c r="W10" s="43"/>
      <c r="X10" s="43"/>
      <c r="Y10" s="43"/>
      <c r="Z10" s="43"/>
    </row>
    <row r="11" spans="2:26" x14ac:dyDescent="0.25">
      <c r="B11" s="148"/>
      <c r="C11" s="185"/>
      <c r="D11" s="185"/>
      <c r="E11" s="185"/>
      <c r="F11" s="185"/>
      <c r="G11" s="185"/>
      <c r="H11" s="185"/>
      <c r="I11" s="185"/>
      <c r="J11" s="185"/>
      <c r="K11" s="185"/>
      <c r="L11" s="185"/>
      <c r="M11" s="185"/>
      <c r="N11" s="185"/>
      <c r="O11" s="175"/>
      <c r="P11" s="43"/>
      <c r="Q11" s="43"/>
      <c r="R11" s="43"/>
      <c r="S11" s="43"/>
      <c r="T11" s="43"/>
      <c r="U11" s="43"/>
      <c r="V11" s="43"/>
      <c r="W11" s="43"/>
      <c r="X11" s="43"/>
      <c r="Y11" s="43"/>
      <c r="Z11" s="43"/>
    </row>
    <row r="12" spans="2:26" x14ac:dyDescent="0.25">
      <c r="B12" s="148"/>
      <c r="C12" s="185"/>
      <c r="D12" s="185"/>
      <c r="E12" s="185"/>
      <c r="F12" s="185"/>
      <c r="G12" s="185"/>
      <c r="H12" s="185"/>
      <c r="I12" s="185"/>
      <c r="J12" s="185"/>
      <c r="K12" s="185"/>
      <c r="L12" s="185"/>
      <c r="M12" s="185"/>
      <c r="N12" s="185"/>
      <c r="O12" s="175"/>
      <c r="P12" s="43"/>
      <c r="Q12" s="43"/>
      <c r="R12" s="43"/>
      <c r="S12" s="43"/>
      <c r="T12" s="43"/>
      <c r="U12" s="43"/>
      <c r="V12" s="43"/>
      <c r="W12" s="43"/>
      <c r="X12" s="43"/>
      <c r="Y12" s="43"/>
      <c r="Z12" s="43"/>
    </row>
    <row r="13" spans="2:26" x14ac:dyDescent="0.25">
      <c r="B13" s="148"/>
      <c r="C13" s="185"/>
      <c r="D13" s="185"/>
      <c r="E13" s="185"/>
      <c r="F13" s="185"/>
      <c r="G13" s="185"/>
      <c r="H13" s="185"/>
      <c r="I13" s="185"/>
      <c r="J13" s="185"/>
      <c r="K13" s="185"/>
      <c r="L13" s="185"/>
      <c r="M13" s="185"/>
      <c r="N13" s="185"/>
      <c r="O13" s="175"/>
      <c r="P13" s="43"/>
      <c r="Q13" s="43"/>
      <c r="R13" s="43"/>
      <c r="S13" s="43"/>
      <c r="T13" s="43"/>
      <c r="U13" s="43"/>
      <c r="V13" s="43"/>
      <c r="W13" s="43"/>
      <c r="X13" s="43"/>
      <c r="Y13" s="43"/>
      <c r="Z13" s="43"/>
    </row>
    <row r="14" spans="2:26" x14ac:dyDescent="0.25">
      <c r="B14" s="148"/>
      <c r="C14" s="185"/>
      <c r="D14" s="185"/>
      <c r="E14" s="185"/>
      <c r="F14" s="185"/>
      <c r="G14" s="185"/>
      <c r="H14" s="185"/>
      <c r="I14" s="185"/>
      <c r="J14" s="185"/>
      <c r="K14" s="185"/>
      <c r="L14" s="185"/>
      <c r="M14" s="185"/>
      <c r="N14" s="185"/>
      <c r="O14" s="175"/>
      <c r="P14" s="43"/>
      <c r="Q14" s="43"/>
      <c r="R14" s="43"/>
      <c r="S14" s="43"/>
      <c r="T14" s="43"/>
      <c r="U14" s="43"/>
      <c r="V14" s="43"/>
      <c r="W14" s="43"/>
      <c r="X14" s="43"/>
      <c r="Y14" s="43"/>
      <c r="Z14" s="43"/>
    </row>
    <row r="15" spans="2:26" x14ac:dyDescent="0.25">
      <c r="B15" s="148"/>
      <c r="C15" s="185"/>
      <c r="D15" s="185"/>
      <c r="E15" s="185"/>
      <c r="F15" s="185"/>
      <c r="G15" s="185"/>
      <c r="H15" s="185"/>
      <c r="I15" s="185"/>
      <c r="J15" s="185"/>
      <c r="K15" s="185"/>
      <c r="L15" s="185"/>
      <c r="M15" s="185"/>
      <c r="N15" s="185"/>
      <c r="O15" s="175"/>
      <c r="P15" s="43"/>
      <c r="Q15" s="43"/>
      <c r="R15" s="43"/>
      <c r="S15" s="43"/>
      <c r="T15" s="43"/>
      <c r="U15" s="43"/>
      <c r="V15" s="43"/>
      <c r="W15" s="43"/>
      <c r="X15" s="43"/>
      <c r="Y15" s="43"/>
      <c r="Z15" s="43"/>
    </row>
    <row r="16" spans="2:26" x14ac:dyDescent="0.25">
      <c r="B16" s="148"/>
      <c r="C16" s="185"/>
      <c r="D16" s="185"/>
      <c r="E16" s="185"/>
      <c r="F16" s="185"/>
      <c r="G16" s="185"/>
      <c r="H16" s="185"/>
      <c r="I16" s="185"/>
      <c r="J16" s="185"/>
      <c r="K16" s="185"/>
      <c r="L16" s="185"/>
      <c r="M16" s="185"/>
      <c r="N16" s="185"/>
      <c r="O16" s="175"/>
      <c r="P16" s="43"/>
      <c r="Q16" s="43"/>
      <c r="R16" s="43"/>
      <c r="S16" s="43"/>
      <c r="T16" s="43"/>
      <c r="U16" s="43"/>
      <c r="V16" s="43"/>
      <c r="W16" s="43"/>
      <c r="X16" s="43"/>
      <c r="Y16" s="43"/>
      <c r="Z16" s="43"/>
    </row>
    <row r="17" spans="2:26" x14ac:dyDescent="0.25">
      <c r="B17" s="148"/>
      <c r="C17" s="185"/>
      <c r="D17" s="185"/>
      <c r="E17" s="185"/>
      <c r="F17" s="185"/>
      <c r="G17" s="185"/>
      <c r="H17" s="185"/>
      <c r="I17" s="185"/>
      <c r="J17" s="185"/>
      <c r="K17" s="185"/>
      <c r="L17" s="185"/>
      <c r="M17" s="185"/>
      <c r="N17" s="185"/>
      <c r="O17" s="175"/>
      <c r="P17" s="43"/>
      <c r="Q17" s="43"/>
      <c r="R17" s="43"/>
      <c r="S17" s="43"/>
      <c r="T17" s="43"/>
      <c r="U17" s="43"/>
      <c r="V17" s="43"/>
      <c r="W17" s="43"/>
      <c r="X17" s="43"/>
      <c r="Y17" s="43"/>
      <c r="Z17" s="43"/>
    </row>
    <row r="18" spans="2:26" x14ac:dyDescent="0.25">
      <c r="B18" s="148"/>
      <c r="C18" s="185"/>
      <c r="D18" s="185"/>
      <c r="E18" s="185"/>
      <c r="F18" s="185"/>
      <c r="G18" s="185"/>
      <c r="H18" s="185"/>
      <c r="I18" s="185"/>
      <c r="J18" s="185"/>
      <c r="K18" s="185"/>
      <c r="L18" s="185"/>
      <c r="M18" s="185"/>
      <c r="N18" s="185"/>
      <c r="O18" s="175"/>
      <c r="P18" s="43"/>
      <c r="Q18" s="43"/>
      <c r="R18" s="43"/>
      <c r="S18" s="43"/>
      <c r="T18" s="43"/>
      <c r="U18" s="43"/>
      <c r="V18" s="43"/>
      <c r="W18" s="43"/>
      <c r="X18" s="43"/>
      <c r="Y18" s="43"/>
      <c r="Z18" s="43"/>
    </row>
    <row r="19" spans="2:26" x14ac:dyDescent="0.25">
      <c r="B19" s="148"/>
      <c r="C19" s="185"/>
      <c r="D19" s="185"/>
      <c r="E19" s="185"/>
      <c r="F19" s="185"/>
      <c r="G19" s="185"/>
      <c r="H19" s="185"/>
      <c r="I19" s="185"/>
      <c r="J19" s="185"/>
      <c r="K19" s="185"/>
      <c r="L19" s="185"/>
      <c r="M19" s="185"/>
      <c r="N19" s="185"/>
      <c r="O19" s="175"/>
      <c r="P19" s="43"/>
      <c r="Q19" s="43"/>
      <c r="R19" s="43"/>
      <c r="S19" s="43"/>
      <c r="T19" s="43"/>
      <c r="U19" s="43"/>
      <c r="V19" s="43"/>
      <c r="W19" s="43"/>
      <c r="X19" s="43"/>
      <c r="Y19" s="43"/>
      <c r="Z19" s="43"/>
    </row>
    <row r="20" spans="2:26" x14ac:dyDescent="0.25">
      <c r="B20" s="148"/>
      <c r="C20" s="185"/>
      <c r="D20" s="185"/>
      <c r="E20" s="185"/>
      <c r="F20" s="185"/>
      <c r="G20" s="185"/>
      <c r="H20" s="185"/>
      <c r="I20" s="185"/>
      <c r="J20" s="185"/>
      <c r="K20" s="185"/>
      <c r="L20" s="185"/>
      <c r="M20" s="185"/>
      <c r="N20" s="185"/>
      <c r="O20" s="175"/>
      <c r="P20" s="43"/>
      <c r="Q20" s="43"/>
      <c r="R20" s="43"/>
      <c r="S20" s="43"/>
      <c r="T20" s="43"/>
      <c r="U20" s="43"/>
      <c r="V20" s="43"/>
      <c r="W20" s="43"/>
      <c r="X20" s="43"/>
      <c r="Y20" s="43"/>
      <c r="Z20" s="43"/>
    </row>
    <row r="21" spans="2:26" x14ac:dyDescent="0.25">
      <c r="B21" s="148"/>
      <c r="C21" s="185"/>
      <c r="D21" s="185"/>
      <c r="E21" s="185"/>
      <c r="F21" s="185"/>
      <c r="G21" s="185"/>
      <c r="H21" s="185"/>
      <c r="I21" s="185"/>
      <c r="J21" s="185"/>
      <c r="K21" s="185"/>
      <c r="L21" s="185"/>
      <c r="M21" s="185"/>
      <c r="N21" s="185"/>
      <c r="O21" s="175"/>
      <c r="P21" s="43"/>
      <c r="Q21" s="43"/>
      <c r="R21" s="43"/>
      <c r="S21" s="43"/>
      <c r="T21" s="43"/>
      <c r="U21" s="43"/>
      <c r="V21" s="43"/>
      <c r="W21" s="43"/>
      <c r="X21" s="43"/>
      <c r="Y21" s="43"/>
      <c r="Z21" s="43"/>
    </row>
    <row r="22" spans="2:26" x14ac:dyDescent="0.25">
      <c r="B22" s="148"/>
      <c r="C22" s="185"/>
      <c r="D22" s="185"/>
      <c r="E22" s="185"/>
      <c r="F22" s="185"/>
      <c r="G22" s="185"/>
      <c r="H22" s="185"/>
      <c r="I22" s="185"/>
      <c r="J22" s="185"/>
      <c r="K22" s="185"/>
      <c r="L22" s="185"/>
      <c r="M22" s="185"/>
      <c r="N22" s="185"/>
      <c r="O22" s="175"/>
      <c r="P22" s="43"/>
      <c r="Q22" s="43"/>
      <c r="R22" s="43"/>
      <c r="S22" s="43"/>
      <c r="T22" s="43"/>
      <c r="U22" s="43"/>
      <c r="V22" s="43"/>
      <c r="W22" s="43"/>
      <c r="X22" s="43"/>
      <c r="Y22" s="43"/>
      <c r="Z22" s="43"/>
    </row>
    <row r="23" spans="2:26" x14ac:dyDescent="0.25">
      <c r="B23" s="148"/>
      <c r="C23" s="185"/>
      <c r="D23" s="185"/>
      <c r="E23" s="185"/>
      <c r="F23" s="185"/>
      <c r="G23" s="185"/>
      <c r="H23" s="185"/>
      <c r="I23" s="185"/>
      <c r="J23" s="185"/>
      <c r="K23" s="185"/>
      <c r="L23" s="185"/>
      <c r="M23" s="185"/>
      <c r="N23" s="185"/>
      <c r="O23" s="175"/>
      <c r="P23" s="43"/>
      <c r="Q23" s="43"/>
      <c r="R23" s="43"/>
      <c r="S23" s="43"/>
      <c r="T23" s="43"/>
      <c r="U23" s="43"/>
      <c r="V23" s="43"/>
      <c r="W23" s="43"/>
      <c r="X23" s="43"/>
      <c r="Y23" s="43"/>
      <c r="Z23" s="43"/>
    </row>
    <row r="24" spans="2:26" x14ac:dyDescent="0.25">
      <c r="B24" s="148"/>
      <c r="C24" s="185"/>
      <c r="D24" s="185"/>
      <c r="E24" s="185"/>
      <c r="F24" s="185"/>
      <c r="G24" s="185"/>
      <c r="H24" s="185"/>
      <c r="I24" s="185"/>
      <c r="J24" s="185"/>
      <c r="K24" s="185"/>
      <c r="L24" s="185"/>
      <c r="M24" s="185"/>
      <c r="N24" s="185"/>
      <c r="O24" s="175"/>
      <c r="P24" s="43"/>
      <c r="Q24" s="43"/>
      <c r="R24" s="43"/>
      <c r="S24" s="43"/>
      <c r="T24" s="43"/>
      <c r="U24" s="43"/>
      <c r="V24" s="43"/>
      <c r="W24" s="43"/>
      <c r="X24" s="43"/>
      <c r="Y24" s="43"/>
      <c r="Z24" s="43"/>
    </row>
    <row r="25" spans="2:26" x14ac:dyDescent="0.25">
      <c r="B25" s="148"/>
      <c r="C25" s="185"/>
      <c r="D25" s="185"/>
      <c r="E25" s="185"/>
      <c r="F25" s="185"/>
      <c r="G25" s="185"/>
      <c r="H25" s="185"/>
      <c r="I25" s="185"/>
      <c r="J25" s="185"/>
      <c r="K25" s="185"/>
      <c r="L25" s="185"/>
      <c r="M25" s="185"/>
      <c r="N25" s="185"/>
      <c r="O25" s="175"/>
      <c r="P25" s="43"/>
      <c r="Q25" s="43"/>
      <c r="R25" s="43"/>
      <c r="S25" s="43"/>
      <c r="T25" s="43"/>
      <c r="U25" s="43"/>
      <c r="V25" s="43"/>
      <c r="W25" s="43"/>
      <c r="X25" s="43"/>
      <c r="Y25" s="43"/>
      <c r="Z25" s="43"/>
    </row>
    <row r="26" spans="2:26" x14ac:dyDescent="0.25">
      <c r="B26" s="148"/>
      <c r="C26" s="185"/>
      <c r="D26" s="185"/>
      <c r="E26" s="185"/>
      <c r="F26" s="185"/>
      <c r="G26" s="185"/>
      <c r="H26" s="185"/>
      <c r="I26" s="185"/>
      <c r="J26" s="185"/>
      <c r="K26" s="185"/>
      <c r="L26" s="185"/>
      <c r="M26" s="185"/>
      <c r="N26" s="185"/>
      <c r="O26" s="175"/>
      <c r="P26" s="43"/>
      <c r="Q26" s="43"/>
      <c r="R26" s="43"/>
      <c r="S26" s="43"/>
      <c r="T26" s="43"/>
      <c r="U26" s="43"/>
      <c r="V26" s="43"/>
      <c r="W26" s="43"/>
      <c r="X26" s="43"/>
      <c r="Y26" s="43"/>
      <c r="Z26" s="43"/>
    </row>
    <row r="27" spans="2:26" x14ac:dyDescent="0.25">
      <c r="B27" s="148"/>
      <c r="C27" s="185"/>
      <c r="D27" s="185"/>
      <c r="E27" s="185"/>
      <c r="F27" s="185"/>
      <c r="G27" s="185"/>
      <c r="H27" s="185"/>
      <c r="I27" s="185"/>
      <c r="J27" s="185"/>
      <c r="K27" s="185"/>
      <c r="L27" s="185"/>
      <c r="M27" s="185"/>
      <c r="N27" s="185"/>
      <c r="O27" s="175"/>
      <c r="P27" s="43"/>
      <c r="Q27" s="43"/>
      <c r="R27" s="43"/>
      <c r="S27" s="43"/>
      <c r="T27" s="43"/>
      <c r="U27" s="43"/>
      <c r="V27" s="43"/>
      <c r="W27" s="43"/>
      <c r="X27" s="43"/>
      <c r="Y27" s="43"/>
      <c r="Z27" s="43"/>
    </row>
    <row r="28" spans="2:26" x14ac:dyDescent="0.25">
      <c r="B28" s="148"/>
      <c r="C28" s="185"/>
      <c r="D28" s="185"/>
      <c r="E28" s="185"/>
      <c r="F28" s="185"/>
      <c r="G28" s="185"/>
      <c r="H28" s="185"/>
      <c r="I28" s="185"/>
      <c r="J28" s="185"/>
      <c r="K28" s="185"/>
      <c r="L28" s="185"/>
      <c r="M28" s="185"/>
      <c r="N28" s="185"/>
      <c r="O28" s="175"/>
      <c r="P28" s="43"/>
      <c r="Q28" s="43"/>
      <c r="R28" s="43"/>
      <c r="S28" s="43"/>
      <c r="T28" s="43"/>
      <c r="U28" s="43"/>
      <c r="V28" s="43"/>
      <c r="W28" s="43"/>
      <c r="X28" s="43"/>
      <c r="Y28" s="43"/>
      <c r="Z28" s="43"/>
    </row>
    <row r="29" spans="2:26" x14ac:dyDescent="0.25">
      <c r="B29" s="148"/>
      <c r="C29" s="185"/>
      <c r="D29" s="185"/>
      <c r="E29" s="185"/>
      <c r="F29" s="185"/>
      <c r="G29" s="185"/>
      <c r="H29" s="185"/>
      <c r="I29" s="185"/>
      <c r="J29" s="185"/>
      <c r="K29" s="185"/>
      <c r="L29" s="185"/>
      <c r="M29" s="185"/>
      <c r="N29" s="185"/>
      <c r="O29" s="175"/>
      <c r="P29" s="43"/>
      <c r="Q29" s="43"/>
      <c r="R29" s="43"/>
      <c r="S29" s="43"/>
      <c r="T29" s="43"/>
      <c r="U29" s="43"/>
      <c r="V29" s="43"/>
      <c r="W29" s="43"/>
      <c r="X29" s="43"/>
      <c r="Y29" s="43"/>
      <c r="Z29" s="43"/>
    </row>
    <row r="30" spans="2:26" ht="3" customHeight="1" thickBot="1" x14ac:dyDescent="0.3">
      <c r="B30" s="149"/>
      <c r="C30" s="178"/>
      <c r="D30" s="178"/>
      <c r="E30" s="178"/>
      <c r="F30" s="178"/>
      <c r="G30" s="178"/>
      <c r="H30" s="178"/>
      <c r="I30" s="178"/>
      <c r="J30" s="178"/>
      <c r="K30" s="178"/>
      <c r="L30" s="178"/>
      <c r="M30" s="178"/>
      <c r="N30" s="178"/>
      <c r="O30" s="177"/>
      <c r="P30" s="43"/>
      <c r="Q30" s="43"/>
      <c r="R30" s="43"/>
      <c r="S30" s="43"/>
      <c r="T30" s="43"/>
      <c r="U30" s="43"/>
      <c r="V30" s="43"/>
      <c r="W30" s="43"/>
      <c r="X30" s="43"/>
      <c r="Y30" s="43"/>
      <c r="Z30" s="43"/>
    </row>
    <row r="31" spans="2:26" ht="21.75" customHeight="1" thickTop="1" x14ac:dyDescent="0.25">
      <c r="C31" s="43"/>
      <c r="D31" s="43"/>
      <c r="E31" s="43"/>
      <c r="F31" s="43"/>
      <c r="G31" s="43"/>
      <c r="H31" s="43"/>
      <c r="I31" s="43"/>
      <c r="J31" s="43"/>
      <c r="K31" s="43"/>
      <c r="L31" s="43"/>
      <c r="M31" s="43"/>
      <c r="N31" s="43"/>
      <c r="O31" s="43"/>
      <c r="P31" s="43"/>
      <c r="Q31" s="43"/>
      <c r="R31" s="43"/>
      <c r="S31" s="43"/>
      <c r="T31" s="43"/>
      <c r="U31" s="43"/>
      <c r="V31" s="43"/>
      <c r="W31" s="43"/>
      <c r="X31" s="43"/>
      <c r="Y31" s="43"/>
      <c r="Z31" s="43"/>
    </row>
  </sheetData>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56"/>
  <sheetViews>
    <sheetView zoomScale="80" zoomScaleNormal="80" workbookViewId="0">
      <selection activeCell="B2" sqref="B2"/>
    </sheetView>
  </sheetViews>
  <sheetFormatPr defaultRowHeight="15" x14ac:dyDescent="0.25"/>
  <cols>
    <col min="1" max="1" width="1" style="43" customWidth="1"/>
    <col min="2" max="2" width="3" customWidth="1"/>
    <col min="3" max="3" width="19.28515625" style="1" bestFit="1" customWidth="1"/>
    <col min="4" max="4" width="21.42578125" style="2" bestFit="1" customWidth="1"/>
    <col min="5" max="5" width="22.28515625" style="1" customWidth="1"/>
    <col min="6" max="6" width="6.5703125" style="1" bestFit="1" customWidth="1"/>
    <col min="7" max="7" width="3" style="1" customWidth="1"/>
    <col min="8" max="9" width="3" style="93" customWidth="1"/>
    <col min="10" max="10" width="21.42578125" style="93" bestFit="1" customWidth="1"/>
    <col min="11" max="11" width="17.85546875" style="93" bestFit="1" customWidth="1"/>
    <col min="12" max="12" width="19.85546875" style="93" bestFit="1" customWidth="1"/>
    <col min="13" max="13" width="5.28515625" style="93" bestFit="1" customWidth="1"/>
    <col min="14" max="16" width="3" style="93" customWidth="1"/>
    <col min="17" max="17" width="15.7109375" style="2" bestFit="1" customWidth="1"/>
    <col min="18" max="18" width="15" style="2" bestFit="1" customWidth="1"/>
    <col min="19" max="19" width="12.28515625" style="2" bestFit="1" customWidth="1"/>
    <col min="20" max="20" width="13.7109375" style="1" customWidth="1"/>
    <col min="21" max="21" width="7.7109375" bestFit="1" customWidth="1"/>
    <col min="22" max="22" width="3" customWidth="1"/>
    <col min="23" max="23" width="15.7109375" customWidth="1"/>
    <col min="24" max="24" width="14.28515625" customWidth="1"/>
    <col min="25" max="25" width="16.42578125" customWidth="1"/>
    <col min="26" max="26" width="15" customWidth="1"/>
    <col min="27" max="27" width="3.5703125" customWidth="1"/>
    <col min="28" max="30" width="3" customWidth="1"/>
    <col min="31" max="31" width="10.7109375" style="1" bestFit="1" customWidth="1"/>
    <col min="32" max="32" width="3.42578125" style="93" hidden="1" customWidth="1"/>
    <col min="33" max="33" width="9.28515625" style="1" customWidth="1"/>
    <col min="34" max="34" width="6.42578125" style="1" bestFit="1" customWidth="1"/>
    <col min="35" max="35" width="8.5703125" customWidth="1"/>
    <col min="36" max="36" width="14.28515625" style="1" hidden="1" customWidth="1"/>
    <col min="37" max="37" width="12.85546875" customWidth="1"/>
    <col min="38" max="39" width="11.42578125" hidden="1" customWidth="1"/>
    <col min="40" max="40" width="14.140625" customWidth="1"/>
    <col min="41" max="41" width="12.5703125" hidden="1" customWidth="1"/>
    <col min="42" max="42" width="7.140625" bestFit="1" customWidth="1"/>
    <col min="43" max="43" width="8.5703125" bestFit="1" customWidth="1"/>
    <col min="44" max="44" width="8.42578125" bestFit="1" customWidth="1"/>
    <col min="45" max="45" width="8.140625" bestFit="1" customWidth="1"/>
    <col min="46" max="46" width="3" customWidth="1"/>
    <col min="47" max="47" width="0.85546875" style="43" customWidth="1"/>
    <col min="48" max="48" width="8.7109375" style="93" bestFit="1" customWidth="1"/>
    <col min="49" max="49" width="7.140625" style="93" bestFit="1" customWidth="1"/>
    <col min="50" max="50" width="0.85546875" customWidth="1"/>
    <col min="51" max="51" width="6.7109375" bestFit="1" customWidth="1"/>
    <col min="52" max="52" width="6" bestFit="1" customWidth="1"/>
    <col min="53" max="53" width="6.7109375" bestFit="1" customWidth="1"/>
    <col min="54" max="54" width="12.42578125" bestFit="1" customWidth="1"/>
    <col min="55" max="55" width="7.28515625" bestFit="1" customWidth="1"/>
    <col min="56" max="56" width="6.7109375" bestFit="1" customWidth="1"/>
  </cols>
  <sheetData>
    <row r="1" spans="2:56" s="43" customFormat="1" ht="3.75" customHeight="1" thickBot="1" x14ac:dyDescent="0.3">
      <c r="C1" s="118"/>
      <c r="D1" s="118"/>
      <c r="E1" s="118"/>
      <c r="F1" s="118"/>
      <c r="G1" s="118"/>
      <c r="H1" s="118"/>
      <c r="I1" s="118"/>
      <c r="J1" s="118"/>
      <c r="K1" s="118"/>
      <c r="L1" s="118"/>
      <c r="M1" s="118"/>
      <c r="N1" s="118"/>
      <c r="O1" s="118"/>
      <c r="P1" s="118"/>
      <c r="Q1" s="118"/>
      <c r="R1" s="118"/>
      <c r="S1" s="118"/>
      <c r="T1" s="118"/>
      <c r="AE1" s="118"/>
      <c r="AF1" s="118"/>
      <c r="AG1" s="118"/>
      <c r="AH1" s="118"/>
      <c r="AJ1" s="118"/>
      <c r="AV1" s="118"/>
      <c r="AW1" s="118"/>
    </row>
    <row r="2" spans="2:56" ht="15.75" customHeight="1" thickTop="1" thickBot="1" x14ac:dyDescent="0.3">
      <c r="B2" s="145"/>
      <c r="C2" s="146"/>
      <c r="D2" s="146"/>
      <c r="E2" s="146"/>
      <c r="F2" s="146"/>
      <c r="G2" s="147"/>
      <c r="H2" s="125"/>
      <c r="I2" s="152"/>
      <c r="J2" s="146"/>
      <c r="K2" s="146"/>
      <c r="L2" s="146"/>
      <c r="M2" s="146"/>
      <c r="N2" s="147"/>
      <c r="O2" s="125"/>
      <c r="P2" s="152"/>
      <c r="Q2" s="146"/>
      <c r="R2" s="146"/>
      <c r="S2" s="146"/>
      <c r="T2" s="146"/>
      <c r="U2" s="180"/>
      <c r="V2" s="184"/>
      <c r="W2" s="184"/>
      <c r="X2" s="184"/>
      <c r="Y2" s="184"/>
      <c r="Z2" s="184"/>
      <c r="AA2" s="184"/>
      <c r="AB2" s="179"/>
      <c r="AC2" s="43"/>
      <c r="AD2" s="145"/>
      <c r="AE2" s="146"/>
      <c r="AF2" s="146"/>
      <c r="AG2" s="146"/>
      <c r="AH2" s="146"/>
      <c r="AI2" s="184"/>
      <c r="AJ2" s="146"/>
      <c r="AK2" s="184"/>
      <c r="AL2" s="184"/>
      <c r="AM2" s="184"/>
      <c r="AN2" s="184"/>
      <c r="AO2" s="184"/>
      <c r="AP2" s="184"/>
      <c r="AQ2" s="184"/>
      <c r="AR2" s="184"/>
      <c r="AS2" s="184"/>
      <c r="AT2" s="179"/>
      <c r="AU2" s="182"/>
      <c r="AV2" s="118"/>
      <c r="AW2" s="118"/>
      <c r="AX2" s="43"/>
      <c r="AY2" s="43"/>
      <c r="AZ2" s="43"/>
      <c r="BA2" s="43"/>
      <c r="BB2" s="43"/>
      <c r="BC2" s="43"/>
      <c r="BD2" s="43"/>
    </row>
    <row r="3" spans="2:56" ht="15.75" customHeight="1" thickBot="1" x14ac:dyDescent="0.3">
      <c r="B3" s="148"/>
      <c r="C3" s="9" t="s">
        <v>109</v>
      </c>
      <c r="D3" s="151"/>
      <c r="E3" s="151"/>
      <c r="F3" s="151"/>
      <c r="G3" s="143"/>
      <c r="H3" s="125"/>
      <c r="I3" s="157"/>
      <c r="J3" s="9" t="s">
        <v>91</v>
      </c>
      <c r="K3" s="151"/>
      <c r="L3" s="151"/>
      <c r="M3" s="151"/>
      <c r="N3" s="143"/>
      <c r="O3" s="125"/>
      <c r="P3" s="157"/>
      <c r="Q3" s="164" t="s">
        <v>111</v>
      </c>
      <c r="R3" s="126"/>
      <c r="S3" s="141"/>
      <c r="T3" s="141"/>
      <c r="U3" s="141"/>
      <c r="V3" s="185"/>
      <c r="W3" s="185"/>
      <c r="X3" s="185"/>
      <c r="Y3" s="185"/>
      <c r="Z3" s="185"/>
      <c r="AA3" s="185"/>
      <c r="AB3" s="175"/>
      <c r="AC3" s="43"/>
      <c r="AD3" s="148"/>
      <c r="AE3" s="188" t="s">
        <v>112</v>
      </c>
      <c r="AF3" s="102"/>
      <c r="AG3" s="102"/>
      <c r="AH3" s="102"/>
      <c r="AI3" s="185"/>
      <c r="AJ3" s="102"/>
      <c r="AK3" s="185"/>
      <c r="AL3" s="185"/>
      <c r="AM3" s="185"/>
      <c r="AN3" s="185"/>
      <c r="AO3" s="185"/>
      <c r="AP3" s="185"/>
      <c r="AQ3" s="185"/>
      <c r="AR3" s="185"/>
      <c r="AS3" s="185"/>
      <c r="AT3" s="175"/>
      <c r="AU3" s="182"/>
      <c r="AV3" s="118"/>
      <c r="AW3" s="118"/>
      <c r="AX3" s="43"/>
      <c r="AY3" s="43"/>
      <c r="AZ3" s="43"/>
      <c r="BA3" s="43"/>
      <c r="BB3" s="43"/>
      <c r="BC3" s="43"/>
      <c r="BD3" s="43"/>
    </row>
    <row r="4" spans="2:56" ht="7.5" customHeight="1" thickBot="1" x14ac:dyDescent="0.3">
      <c r="B4" s="148"/>
      <c r="C4" s="187"/>
      <c r="D4" s="186"/>
      <c r="E4" s="186"/>
      <c r="F4" s="186"/>
      <c r="G4" s="143"/>
      <c r="H4" s="125"/>
      <c r="I4" s="157"/>
      <c r="J4" s="187"/>
      <c r="K4" s="186"/>
      <c r="L4" s="186"/>
      <c r="M4" s="186"/>
      <c r="N4" s="143"/>
      <c r="O4" s="125"/>
      <c r="P4" s="157"/>
      <c r="Q4" s="187"/>
      <c r="R4" s="186"/>
      <c r="S4" s="186"/>
      <c r="T4" s="186"/>
      <c r="U4" s="151"/>
      <c r="V4" s="215"/>
      <c r="W4" s="215"/>
      <c r="X4" s="215"/>
      <c r="Y4" s="215"/>
      <c r="Z4" s="215"/>
      <c r="AA4" s="215"/>
      <c r="AB4" s="175"/>
      <c r="AC4" s="43"/>
      <c r="AD4" s="148"/>
      <c r="AE4" s="102"/>
      <c r="AF4" s="102"/>
      <c r="AG4" s="102"/>
      <c r="AH4" s="102"/>
      <c r="AI4" s="185"/>
      <c r="AJ4" s="102"/>
      <c r="AK4" s="185"/>
      <c r="AL4" s="185"/>
      <c r="AM4" s="185"/>
      <c r="AN4" s="185"/>
      <c r="AO4" s="185"/>
      <c r="AP4" s="185"/>
      <c r="AQ4" s="185"/>
      <c r="AR4" s="185"/>
      <c r="AS4" s="185"/>
      <c r="AT4" s="175"/>
      <c r="AU4" s="182"/>
      <c r="AV4" s="118"/>
      <c r="AW4" s="118"/>
      <c r="AX4" s="43"/>
      <c r="AY4" s="43"/>
      <c r="AZ4" s="43"/>
      <c r="BA4" s="43"/>
      <c r="BB4" s="43"/>
      <c r="BC4" s="43"/>
      <c r="BD4" s="43"/>
    </row>
    <row r="5" spans="2:56" ht="15.75" customHeight="1" thickBot="1" x14ac:dyDescent="0.3">
      <c r="B5" s="148"/>
      <c r="C5" s="105" t="s">
        <v>99</v>
      </c>
      <c r="D5" s="109" t="s">
        <v>2</v>
      </c>
      <c r="E5" s="4" t="s">
        <v>74</v>
      </c>
      <c r="F5" s="122"/>
      <c r="G5" s="143"/>
      <c r="H5" s="125"/>
      <c r="I5" s="157"/>
      <c r="J5" s="104" t="s">
        <v>110</v>
      </c>
      <c r="K5" s="3" t="s">
        <v>54</v>
      </c>
      <c r="L5" s="103"/>
      <c r="M5" s="99"/>
      <c r="N5" s="144"/>
      <c r="O5" s="125"/>
      <c r="P5" s="157"/>
      <c r="Q5" s="159"/>
      <c r="R5" s="174"/>
      <c r="S5" s="174"/>
      <c r="T5" s="174"/>
      <c r="U5" s="165"/>
      <c r="V5" s="215"/>
      <c r="W5" s="160"/>
      <c r="X5" s="214"/>
      <c r="Y5" s="214"/>
      <c r="Z5" s="214"/>
      <c r="AA5" s="165"/>
      <c r="AB5" s="175"/>
      <c r="AC5" s="43"/>
      <c r="AD5" s="148"/>
      <c r="AE5" s="140"/>
      <c r="AF5" s="138"/>
      <c r="AG5" s="261" t="s">
        <v>6</v>
      </c>
      <c r="AH5" s="264" t="s">
        <v>20</v>
      </c>
      <c r="AI5" s="266"/>
      <c r="AJ5" s="95" t="s">
        <v>21</v>
      </c>
      <c r="AK5" s="261" t="s">
        <v>23</v>
      </c>
      <c r="AL5" s="261" t="s">
        <v>24</v>
      </c>
      <c r="AM5" s="261" t="s">
        <v>25</v>
      </c>
      <c r="AN5" s="261" t="s">
        <v>26</v>
      </c>
      <c r="AO5" s="95" t="s">
        <v>30</v>
      </c>
      <c r="AP5" s="264" t="s">
        <v>27</v>
      </c>
      <c r="AQ5" s="265"/>
      <c r="AR5" s="265"/>
      <c r="AS5" s="266"/>
      <c r="AT5" s="175"/>
      <c r="AU5" s="182"/>
      <c r="AV5" s="118"/>
      <c r="AW5" s="118"/>
      <c r="AX5" s="43"/>
      <c r="AY5" s="43"/>
      <c r="AZ5" s="43"/>
      <c r="BA5" s="43"/>
      <c r="BB5" s="43"/>
      <c r="BC5" s="43"/>
      <c r="BD5" s="43"/>
    </row>
    <row r="6" spans="2:56" ht="15.75" customHeight="1" thickBot="1" x14ac:dyDescent="0.3">
      <c r="B6" s="148"/>
      <c r="C6" s="15"/>
      <c r="D6" s="109" t="str">
        <f>IF($E$5="Mitsubishi Outlander","Remaining Bars",(IF($E$5="Nissan Leaf","Remaining Bars",(IF($E$5="Peugeot iOn","Remaining Bars",(IF($E$5="Mitsubishi i MiEV","Remaining Bars",(IF($E$5="Citroen C Zero","Remaining Bars",(IF($E$5="Renault Twizy","Remaining Bars",(IF($E$5="Renault Kangoo","Remaining Bars",(IF($E$5="Porsche Panamera E Hybrid","Remaining Bars",(IF($E$5="Renault Fluence","Remaining Bars",(IF($E$5="Nissan ENV 200","Remaining Bars","Remaining Range")))))))))))))))))))</f>
        <v>Remaining Bars</v>
      </c>
      <c r="E6" s="7">
        <v>6</v>
      </c>
      <c r="F6" s="13" t="str">
        <f>IF($D$6="Remaining Bars","bars","miles")</f>
        <v>bars</v>
      </c>
      <c r="G6" s="143"/>
      <c r="H6" s="125"/>
      <c r="I6" s="157"/>
      <c r="J6" s="104" t="s">
        <v>3</v>
      </c>
      <c r="K6" s="4" t="s">
        <v>4</v>
      </c>
      <c r="L6" s="128"/>
      <c r="M6" s="127"/>
      <c r="N6" s="144"/>
      <c r="O6" s="125"/>
      <c r="P6" s="157"/>
      <c r="Q6" s="167"/>
      <c r="R6" s="174"/>
      <c r="S6" s="174"/>
      <c r="T6" s="174"/>
      <c r="U6" s="166"/>
      <c r="V6" s="215"/>
      <c r="W6" s="167"/>
      <c r="X6" s="174"/>
      <c r="Y6" s="174"/>
      <c r="Z6" s="174"/>
      <c r="AA6" s="166"/>
      <c r="AB6" s="175"/>
      <c r="AC6" s="43"/>
      <c r="AD6" s="148"/>
      <c r="AE6" s="102"/>
      <c r="AF6" s="97"/>
      <c r="AG6" s="262"/>
      <c r="AH6" s="69" t="s">
        <v>19</v>
      </c>
      <c r="AI6" s="69" t="s">
        <v>7</v>
      </c>
      <c r="AJ6" s="96"/>
      <c r="AK6" s="262"/>
      <c r="AL6" s="263"/>
      <c r="AM6" s="263"/>
      <c r="AN6" s="262"/>
      <c r="AO6" s="96"/>
      <c r="AP6" s="69" t="s">
        <v>8</v>
      </c>
      <c r="AQ6" s="69" t="s">
        <v>7</v>
      </c>
      <c r="AR6" s="69" t="s">
        <v>28</v>
      </c>
      <c r="AS6" s="69" t="s">
        <v>29</v>
      </c>
      <c r="AT6" s="175"/>
      <c r="AU6" s="182"/>
      <c r="AV6" s="255" t="s">
        <v>177</v>
      </c>
      <c r="AW6" s="257"/>
      <c r="AX6" s="43"/>
      <c r="AY6" s="255" t="s">
        <v>178</v>
      </c>
      <c r="AZ6" s="256"/>
      <c r="BA6" s="256"/>
      <c r="BB6" s="256"/>
      <c r="BC6" s="256"/>
      <c r="BD6" s="257"/>
    </row>
    <row r="7" spans="2:56" ht="15.75" customHeight="1" thickBot="1" x14ac:dyDescent="0.3">
      <c r="B7" s="148"/>
      <c r="C7" s="15"/>
      <c r="D7" s="103"/>
      <c r="E7" s="205">
        <f>IF($E$6&gt;$D$31,"Invalid Entry!",0)</f>
        <v>0</v>
      </c>
      <c r="F7" s="206"/>
      <c r="G7" s="143"/>
      <c r="H7" s="125"/>
      <c r="I7" s="153"/>
      <c r="J7" s="196"/>
      <c r="K7" s="196"/>
      <c r="L7" s="196"/>
      <c r="M7" s="196"/>
      <c r="N7" s="143"/>
      <c r="O7" s="125"/>
      <c r="P7" s="157"/>
      <c r="Q7" s="167"/>
      <c r="R7" s="174"/>
      <c r="S7" s="174"/>
      <c r="T7" s="174"/>
      <c r="U7" s="166"/>
      <c r="V7" s="215"/>
      <c r="W7" s="167"/>
      <c r="X7" s="174"/>
      <c r="Y7" s="174"/>
      <c r="Z7" s="174"/>
      <c r="AA7" s="166"/>
      <c r="AB7" s="175"/>
      <c r="AC7" s="43"/>
      <c r="AD7" s="183"/>
      <c r="AE7" s="211" t="s">
        <v>158</v>
      </c>
      <c r="AF7" s="98"/>
      <c r="AG7" s="70"/>
      <c r="AH7" s="70"/>
      <c r="AI7" s="70"/>
      <c r="AJ7" s="71"/>
      <c r="AK7" s="74"/>
      <c r="AL7" s="74"/>
      <c r="AM7" s="72"/>
      <c r="AN7" s="70"/>
      <c r="AO7" s="73"/>
      <c r="AP7" s="70"/>
      <c r="AQ7" s="70"/>
      <c r="AR7" s="70"/>
      <c r="AS7" s="70"/>
      <c r="AT7" s="175"/>
      <c r="AU7" s="182"/>
      <c r="AV7" s="136" t="s">
        <v>156</v>
      </c>
      <c r="AW7" s="136" t="s">
        <v>157</v>
      </c>
      <c r="AX7" s="43"/>
      <c r="AY7" s="136" t="s">
        <v>160</v>
      </c>
      <c r="AZ7" s="136" t="s">
        <v>162</v>
      </c>
      <c r="BA7" s="136" t="s">
        <v>161</v>
      </c>
      <c r="BB7" s="136" t="s">
        <v>165</v>
      </c>
      <c r="BC7" s="136" t="s">
        <v>163</v>
      </c>
      <c r="BD7" s="136" t="s">
        <v>164</v>
      </c>
    </row>
    <row r="8" spans="2:56" ht="16.5" customHeight="1" thickBot="1" x14ac:dyDescent="0.3">
      <c r="B8" s="148"/>
      <c r="C8" s="109" t="s">
        <v>0</v>
      </c>
      <c r="D8" s="7" t="s">
        <v>135</v>
      </c>
      <c r="E8" s="103"/>
      <c r="F8" s="99"/>
      <c r="G8" s="143"/>
      <c r="H8" s="119"/>
      <c r="I8" s="153"/>
      <c r="J8" s="104" t="s">
        <v>8</v>
      </c>
      <c r="K8" s="129" t="s">
        <v>10</v>
      </c>
      <c r="L8" s="5" t="s">
        <v>118</v>
      </c>
      <c r="M8" s="193"/>
      <c r="N8" s="143"/>
      <c r="O8" s="119"/>
      <c r="P8" s="153"/>
      <c r="Q8" s="167"/>
      <c r="R8" s="174"/>
      <c r="S8" s="174"/>
      <c r="T8" s="174"/>
      <c r="U8" s="166"/>
      <c r="V8" s="215"/>
      <c r="W8" s="167"/>
      <c r="X8" s="174"/>
      <c r="Y8" s="174"/>
      <c r="Z8" s="174"/>
      <c r="AA8" s="166"/>
      <c r="AB8" s="91"/>
      <c r="AC8" s="40"/>
      <c r="AD8" s="183"/>
      <c r="AE8" s="68" t="s">
        <v>113</v>
      </c>
      <c r="AF8" s="108">
        <v>1</v>
      </c>
      <c r="AG8" s="112">
        <f>(IF(((AF8&gt;=$D$34)*AND(AF8&lt;$D$36)),$D$30,0))+(IF($D$15="No",0,(IF(((AF8&gt;=$E$34)*AND(AF8&lt;$E$36)),$E$30,0))))+IF($K$18="Yes",LoadData!B4,0)</f>
        <v>0.13867903225806449</v>
      </c>
      <c r="AH8" s="113">
        <f>IF($L$8="No",0,WindData!B4)</f>
        <v>0</v>
      </c>
      <c r="AI8" s="113">
        <f>SolarData!B7</f>
        <v>0</v>
      </c>
      <c r="AJ8" s="113">
        <f>IF(AH8&gt;AG8,AI8,(AI8-(AG8-AH8)))</f>
        <v>-0.13867903225806449</v>
      </c>
      <c r="AK8" s="114">
        <f t="shared" ref="AK8:AK54" si="0">IF(AJ8&gt;0,MIN($L$15,AK7+(($L$16/100)*AJ8))*AND(MAX(0,AK7+(($L$16/100)*AJ8))),MIN($L$15,AK7+(AJ8/($L$16/100)))*AND(MAX(0,AK7+(AJ8/($L$16/100)))))</f>
        <v>0</v>
      </c>
      <c r="AL8" s="115">
        <f t="shared" ref="AL8:AL54" si="1">(IF(AJ8+AK7&lt;$L$15,0,(IF((AK8+AK7)&gt;=2*$L$15,AJ8+AK7-$L$15,AJ8-((AK8-AK7)/($L$16/100))))))+(IF(AH8&gt;AG8,AH8-AG8,0))</f>
        <v>0</v>
      </c>
      <c r="AM8" s="115">
        <f>MIN(0,(IF(AK8&lt;=0,AJ8+AK7,0)))</f>
        <v>-0.13867903225806449</v>
      </c>
      <c r="AN8" s="111">
        <f>AL8+AM8</f>
        <v>-0.13867903225806449</v>
      </c>
      <c r="AO8" s="115">
        <f>IF(AG8=0,0,MIN(100,((AH8+AI8)/AG8)*100))</f>
        <v>0</v>
      </c>
      <c r="AP8" s="113">
        <f>IF(AG8=0,0,MIN(100,(AH8/AG8*100)))</f>
        <v>0</v>
      </c>
      <c r="AQ8" s="113">
        <f>AO8-AP8</f>
        <v>0</v>
      </c>
      <c r="AR8" s="113">
        <f>IF(AG8=0,0,100-AP8-AQ8-AS8)</f>
        <v>0</v>
      </c>
      <c r="AS8" s="113">
        <f>IF(AG8=0,0,MAX(0,(-AN8/AG8)*100))</f>
        <v>100</v>
      </c>
      <c r="AT8" s="175"/>
      <c r="AU8" s="182"/>
      <c r="AV8" s="210">
        <f>AG8</f>
        <v>0.13867903225806449</v>
      </c>
      <c r="AW8" s="210">
        <f>AG8+AN8</f>
        <v>0</v>
      </c>
      <c r="AX8" s="43"/>
      <c r="AY8" s="210">
        <f>AG8-AVERAGE($AG$8:$AG$54)</f>
        <v>-0.58194131777625246</v>
      </c>
      <c r="AZ8" s="210">
        <f>AG8+AN8</f>
        <v>0</v>
      </c>
      <c r="BA8" s="210">
        <f>AZ8-AVERAGE($AZ$8:$AZ$54)</f>
        <v>-0.19729355748814045</v>
      </c>
      <c r="BB8" s="210">
        <f>AY8*BA8</f>
        <v>0.11481327283341328</v>
      </c>
      <c r="BC8" s="210">
        <f t="shared" ref="BC8:BC54" si="2">AY8^2</f>
        <v>0.33865569733516127</v>
      </c>
      <c r="BD8" s="210">
        <f t="shared" ref="BD8:BD54" si="3">BA8^2</f>
        <v>3.8924747826326184E-2</v>
      </c>
    </row>
    <row r="9" spans="2:56" ht="16.5" thickBot="1" x14ac:dyDescent="0.3">
      <c r="B9" s="148"/>
      <c r="C9" s="110" t="s">
        <v>94</v>
      </c>
      <c r="D9" s="16"/>
      <c r="E9" s="142">
        <f>TIME($D$34,0,0)</f>
        <v>0.375</v>
      </c>
      <c r="F9" s="13" t="str">
        <f>IF($D$34&lt;=24,"Day 1","Day 2")</f>
        <v>Day 1</v>
      </c>
      <c r="G9" s="143"/>
      <c r="H9" s="119"/>
      <c r="I9" s="153"/>
      <c r="J9" s="15"/>
      <c r="K9" s="130" t="s">
        <v>9</v>
      </c>
      <c r="L9" s="6" t="s">
        <v>81</v>
      </c>
      <c r="M9" s="99"/>
      <c r="N9" s="143"/>
      <c r="O9" s="119"/>
      <c r="P9" s="153"/>
      <c r="Q9" s="167"/>
      <c r="R9" s="174"/>
      <c r="S9" s="174"/>
      <c r="T9" s="174"/>
      <c r="U9" s="166"/>
      <c r="V9" s="215"/>
      <c r="W9" s="167"/>
      <c r="X9" s="174"/>
      <c r="Y9" s="174"/>
      <c r="Z9" s="174"/>
      <c r="AA9" s="166"/>
      <c r="AB9" s="91"/>
      <c r="AC9" s="40"/>
      <c r="AD9" s="183"/>
      <c r="AE9" s="68">
        <f t="shared" ref="AE9:AE31" si="4">TIME(AF9,0,0)</f>
        <v>8.3333333333333329E-2</v>
      </c>
      <c r="AF9" s="108">
        <v>2</v>
      </c>
      <c r="AG9" s="112">
        <f>(IF(((AF9&gt;=$D$34)*AND(AF9&lt;$D$36)),$D$30,0))+(IF($D$15="No",0,(IF(((AF9&gt;=$E$34)*AND(AF9&lt;$E$36)),$E$30,0))))+IF($K$18="Yes",LoadData!B5,0)</f>
        <v>9.786290322580643E-2</v>
      </c>
      <c r="AH9" s="116">
        <f>IF($L$8="No",0,WindData!B5)</f>
        <v>0</v>
      </c>
      <c r="AI9" s="116">
        <f>SolarData!B8</f>
        <v>0</v>
      </c>
      <c r="AJ9" s="113">
        <f t="shared" ref="AJ9:AJ54" si="5">IF(AH9&gt;AG9,AI9,(AI9-(AG9-AH9)))</f>
        <v>-9.786290322580643E-2</v>
      </c>
      <c r="AK9" s="114">
        <f t="shared" si="0"/>
        <v>0</v>
      </c>
      <c r="AL9" s="115">
        <f t="shared" si="1"/>
        <v>0</v>
      </c>
      <c r="AM9" s="115">
        <f t="shared" ref="AM9:AM54" si="6">MIN(0,(IF(AK9&lt;=0,AJ9+AK8,0)))</f>
        <v>-9.786290322580643E-2</v>
      </c>
      <c r="AN9" s="111">
        <f t="shared" ref="AN9:AN54" si="7">AL9+AM9</f>
        <v>-9.786290322580643E-2</v>
      </c>
      <c r="AO9" s="115">
        <f t="shared" ref="AO9:AO54" si="8">IF(AG9=0,0,MIN(100,((AH9+AI9)/AG9)*100))</f>
        <v>0</v>
      </c>
      <c r="AP9" s="116">
        <f t="shared" ref="AP9:AP31" si="9">IF(AG9=0,0,MIN(100,(AH9/AG9*100)))</f>
        <v>0</v>
      </c>
      <c r="AQ9" s="116">
        <f t="shared" ref="AQ9:AQ31" si="10">AO9-AP9</f>
        <v>0</v>
      </c>
      <c r="AR9" s="116">
        <f t="shared" ref="AR9:AR31" si="11">IF(AG9=0,0,100-AP9-AQ9-AS9)</f>
        <v>0</v>
      </c>
      <c r="AS9" s="116">
        <f t="shared" ref="AS9:AS31" si="12">IF(AG9=0,0,MAX(0,(-AN9/AG9)*100))</f>
        <v>100</v>
      </c>
      <c r="AT9" s="175"/>
      <c r="AU9" s="182"/>
      <c r="AV9" s="210">
        <f t="shared" ref="AV9:AV54" si="13">AG9</f>
        <v>9.786290322580643E-2</v>
      </c>
      <c r="AW9" s="210">
        <f t="shared" ref="AW9:AW54" si="14">AG9+AN9</f>
        <v>0</v>
      </c>
      <c r="AX9" s="43"/>
      <c r="AY9" s="210">
        <f t="shared" ref="AY9:AY54" si="15">AG9-AVERAGE($AG$8:$AG$54)</f>
        <v>-0.62275744680851064</v>
      </c>
      <c r="AZ9" s="210">
        <f t="shared" ref="AZ9:AZ54" si="16">AG9+AN9</f>
        <v>0</v>
      </c>
      <c r="BA9" s="210">
        <f t="shared" ref="BA9:BA54" si="17">AZ9-AVERAGE($AZ$8:$AZ$54)</f>
        <v>-0.19729355748814045</v>
      </c>
      <c r="BB9" s="210">
        <f t="shared" ref="BB9:BB54" si="18">AY9*BA9</f>
        <v>0.12286603213308246</v>
      </c>
      <c r="BC9" s="210">
        <f t="shared" si="2"/>
        <v>0.38782683755545494</v>
      </c>
      <c r="BD9" s="210">
        <f t="shared" si="3"/>
        <v>3.8924747826326184E-2</v>
      </c>
    </row>
    <row r="10" spans="2:56" ht="16.5" thickBot="1" x14ac:dyDescent="0.3">
      <c r="B10" s="148"/>
      <c r="C10" s="109" t="s">
        <v>93</v>
      </c>
      <c r="D10" s="124"/>
      <c r="E10" s="142">
        <f>IF($E$6=$D$31,TIME($D$34,0,0),TIME($D$36-1,59,59))</f>
        <v>0.49998842592592596</v>
      </c>
      <c r="F10" s="13" t="str">
        <f>IF($D$36&lt;=24,"Day 1","Day 2")</f>
        <v>Day 1</v>
      </c>
      <c r="G10" s="143"/>
      <c r="H10" s="119"/>
      <c r="I10" s="153"/>
      <c r="J10" s="94"/>
      <c r="K10" s="128"/>
      <c r="L10" s="128"/>
      <c r="M10" s="127"/>
      <c r="N10" s="143"/>
      <c r="O10" s="119"/>
      <c r="P10" s="153"/>
      <c r="Q10" s="167"/>
      <c r="R10" s="174"/>
      <c r="S10" s="174"/>
      <c r="T10" s="174"/>
      <c r="U10" s="166"/>
      <c r="V10" s="215"/>
      <c r="W10" s="167"/>
      <c r="X10" s="174"/>
      <c r="Y10" s="174"/>
      <c r="Z10" s="174"/>
      <c r="AA10" s="166"/>
      <c r="AB10" s="91"/>
      <c r="AC10" s="40"/>
      <c r="AD10" s="148"/>
      <c r="AE10" s="68">
        <f t="shared" si="4"/>
        <v>0.125</v>
      </c>
      <c r="AF10" s="108">
        <v>3</v>
      </c>
      <c r="AG10" s="112">
        <f>(IF(((AF10&gt;=$D$34)*AND(AF10&lt;$D$36)),$D$30,0))+(IF($D$15="No",0,(IF(((AF10&gt;=$E$34)*AND(AF10&lt;$E$36)),$E$30,0))))+IF($K$18="Yes",LoadData!B6,0)</f>
        <v>8.3712903225806448E-2</v>
      </c>
      <c r="AH10" s="116">
        <f>IF($L$8="No",0,WindData!B6)</f>
        <v>0</v>
      </c>
      <c r="AI10" s="116">
        <f>SolarData!B9</f>
        <v>0</v>
      </c>
      <c r="AJ10" s="113">
        <f t="shared" si="5"/>
        <v>-8.3712903225806448E-2</v>
      </c>
      <c r="AK10" s="114">
        <f t="shared" si="0"/>
        <v>0</v>
      </c>
      <c r="AL10" s="115">
        <f t="shared" si="1"/>
        <v>0</v>
      </c>
      <c r="AM10" s="115">
        <f t="shared" si="6"/>
        <v>-8.3712903225806448E-2</v>
      </c>
      <c r="AN10" s="111">
        <f t="shared" si="7"/>
        <v>-8.3712903225806448E-2</v>
      </c>
      <c r="AO10" s="115">
        <f t="shared" si="8"/>
        <v>0</v>
      </c>
      <c r="AP10" s="116">
        <f t="shared" si="9"/>
        <v>0</v>
      </c>
      <c r="AQ10" s="116">
        <f t="shared" si="10"/>
        <v>0</v>
      </c>
      <c r="AR10" s="116">
        <f t="shared" si="11"/>
        <v>0</v>
      </c>
      <c r="AS10" s="116">
        <f t="shared" si="12"/>
        <v>100</v>
      </c>
      <c r="AT10" s="175"/>
      <c r="AU10" s="182"/>
      <c r="AV10" s="210">
        <f t="shared" si="13"/>
        <v>8.3712903225806448E-2</v>
      </c>
      <c r="AW10" s="210">
        <f t="shared" si="14"/>
        <v>0</v>
      </c>
      <c r="AX10" s="43"/>
      <c r="AY10" s="210">
        <f t="shared" si="15"/>
        <v>-0.63690744680851052</v>
      </c>
      <c r="AZ10" s="210">
        <f t="shared" si="16"/>
        <v>0</v>
      </c>
      <c r="BA10" s="210">
        <f t="shared" si="17"/>
        <v>-0.19729355748814045</v>
      </c>
      <c r="BB10" s="210">
        <f t="shared" si="18"/>
        <v>0.12565773597153962</v>
      </c>
      <c r="BC10" s="210">
        <f t="shared" si="2"/>
        <v>0.40565109580013564</v>
      </c>
      <c r="BD10" s="210">
        <f t="shared" si="3"/>
        <v>3.8924747826326184E-2</v>
      </c>
    </row>
    <row r="11" spans="2:56" ht="18.75" thickBot="1" x14ac:dyDescent="0.3">
      <c r="B11" s="148"/>
      <c r="C11" s="15"/>
      <c r="D11" s="103"/>
      <c r="E11" s="103"/>
      <c r="F11" s="99"/>
      <c r="G11" s="143"/>
      <c r="H11" s="119"/>
      <c r="I11" s="153"/>
      <c r="J11" s="132" t="s">
        <v>7</v>
      </c>
      <c r="K11" s="129" t="s">
        <v>13</v>
      </c>
      <c r="L11" s="37">
        <v>22.5</v>
      </c>
      <c r="M11" s="10" t="s">
        <v>12</v>
      </c>
      <c r="N11" s="143"/>
      <c r="O11" s="119"/>
      <c r="P11" s="153"/>
      <c r="Q11" s="167"/>
      <c r="R11" s="174"/>
      <c r="S11" s="174"/>
      <c r="T11" s="174"/>
      <c r="U11" s="166"/>
      <c r="V11" s="215"/>
      <c r="W11" s="167"/>
      <c r="X11" s="174"/>
      <c r="Y11" s="174"/>
      <c r="Z11" s="174"/>
      <c r="AA11" s="166"/>
      <c r="AB11" s="175"/>
      <c r="AC11" s="43"/>
      <c r="AD11" s="148"/>
      <c r="AE11" s="68">
        <f t="shared" si="4"/>
        <v>0.16666666666666666</v>
      </c>
      <c r="AF11" s="108">
        <v>4</v>
      </c>
      <c r="AG11" s="112">
        <f>(IF(((AF11&gt;=$D$34)*AND(AF11&lt;$D$36)),$D$30,0))+(IF($D$15="No",0,(IF(((AF11&gt;=$E$34)*AND(AF11&lt;$E$36)),$E$30,0))))+IF($K$18="Yes",LoadData!B7,0)</f>
        <v>7.8990322580645159E-2</v>
      </c>
      <c r="AH11" s="116">
        <f>IF($L$8="No",0,WindData!B7)</f>
        <v>0</v>
      </c>
      <c r="AI11" s="116">
        <f>SolarData!B10</f>
        <v>0</v>
      </c>
      <c r="AJ11" s="113">
        <f t="shared" si="5"/>
        <v>-7.8990322580645159E-2</v>
      </c>
      <c r="AK11" s="114">
        <f t="shared" si="0"/>
        <v>0</v>
      </c>
      <c r="AL11" s="115">
        <f t="shared" si="1"/>
        <v>0</v>
      </c>
      <c r="AM11" s="115">
        <f t="shared" si="6"/>
        <v>-7.8990322580645159E-2</v>
      </c>
      <c r="AN11" s="111">
        <f t="shared" si="7"/>
        <v>-7.8990322580645159E-2</v>
      </c>
      <c r="AO11" s="115">
        <f t="shared" si="8"/>
        <v>0</v>
      </c>
      <c r="AP11" s="116">
        <f t="shared" si="9"/>
        <v>0</v>
      </c>
      <c r="AQ11" s="116">
        <f t="shared" si="10"/>
        <v>0</v>
      </c>
      <c r="AR11" s="116">
        <f t="shared" si="11"/>
        <v>0</v>
      </c>
      <c r="AS11" s="116">
        <f t="shared" si="12"/>
        <v>100</v>
      </c>
      <c r="AT11" s="175"/>
      <c r="AU11" s="182"/>
      <c r="AV11" s="210">
        <f t="shared" si="13"/>
        <v>7.8990322580645159E-2</v>
      </c>
      <c r="AW11" s="210">
        <f t="shared" si="14"/>
        <v>0</v>
      </c>
      <c r="AX11" s="43"/>
      <c r="AY11" s="210">
        <f t="shared" si="15"/>
        <v>-0.64163002745367181</v>
      </c>
      <c r="AZ11" s="210">
        <f t="shared" si="16"/>
        <v>0</v>
      </c>
      <c r="BA11" s="210">
        <f t="shared" si="17"/>
        <v>-0.19729355748814045</v>
      </c>
      <c r="BB11" s="210">
        <f t="shared" si="18"/>
        <v>0.12658947070754814</v>
      </c>
      <c r="BC11" s="210">
        <f t="shared" si="2"/>
        <v>0.41168909213019966</v>
      </c>
      <c r="BD11" s="210">
        <f t="shared" si="3"/>
        <v>3.8924747826326184E-2</v>
      </c>
    </row>
    <row r="12" spans="2:56" ht="16.5" thickBot="1" x14ac:dyDescent="0.3">
      <c r="B12" s="148"/>
      <c r="C12" s="105" t="s">
        <v>98</v>
      </c>
      <c r="D12" s="109" t="s">
        <v>108</v>
      </c>
      <c r="E12" s="219">
        <f>MIN(((($E$6/$D$31)+(($D$30*0.8*($D$36-$D$34))/$D$29))*100),100)</f>
        <v>83</v>
      </c>
      <c r="F12" s="13" t="s">
        <v>11</v>
      </c>
      <c r="G12" s="143"/>
      <c r="H12" s="119"/>
      <c r="I12" s="153"/>
      <c r="J12" s="100"/>
      <c r="K12" s="129" t="s">
        <v>14</v>
      </c>
      <c r="L12" s="37">
        <v>45</v>
      </c>
      <c r="M12" s="11" t="s">
        <v>18</v>
      </c>
      <c r="N12" s="143"/>
      <c r="O12" s="119"/>
      <c r="P12" s="153"/>
      <c r="Q12" s="167"/>
      <c r="R12" s="174"/>
      <c r="S12" s="174"/>
      <c r="T12" s="174"/>
      <c r="U12" s="166"/>
      <c r="V12" s="215"/>
      <c r="W12" s="167"/>
      <c r="X12" s="174"/>
      <c r="Y12" s="174"/>
      <c r="Z12" s="174"/>
      <c r="AA12" s="166"/>
      <c r="AB12" s="175"/>
      <c r="AC12" s="43"/>
      <c r="AD12" s="148"/>
      <c r="AE12" s="68">
        <f t="shared" si="4"/>
        <v>0.20833333333333334</v>
      </c>
      <c r="AF12" s="108">
        <v>5</v>
      </c>
      <c r="AG12" s="112">
        <f>(IF(((AF12&gt;=$D$34)*AND(AF12&lt;$D$36)),$D$30,0))+(IF($D$15="No",0,(IF(((AF12&gt;=$E$34)*AND(AF12&lt;$E$36)),$E$30,0))))+IF($K$18="Yes",LoadData!B8,0)</f>
        <v>7.9283870967741962E-2</v>
      </c>
      <c r="AH12" s="116">
        <f>IF($L$8="No",0,WindData!B8)</f>
        <v>0</v>
      </c>
      <c r="AI12" s="116">
        <f>SolarData!B11</f>
        <v>0</v>
      </c>
      <c r="AJ12" s="113">
        <f t="shared" si="5"/>
        <v>-7.9283870967741962E-2</v>
      </c>
      <c r="AK12" s="114">
        <f t="shared" si="0"/>
        <v>0</v>
      </c>
      <c r="AL12" s="115">
        <f t="shared" si="1"/>
        <v>0</v>
      </c>
      <c r="AM12" s="115">
        <f t="shared" si="6"/>
        <v>-7.9283870967741962E-2</v>
      </c>
      <c r="AN12" s="111">
        <f t="shared" si="7"/>
        <v>-7.9283870967741962E-2</v>
      </c>
      <c r="AO12" s="115">
        <f t="shared" si="8"/>
        <v>0</v>
      </c>
      <c r="AP12" s="116">
        <f t="shared" si="9"/>
        <v>0</v>
      </c>
      <c r="AQ12" s="116">
        <f t="shared" si="10"/>
        <v>0</v>
      </c>
      <c r="AR12" s="116">
        <f t="shared" si="11"/>
        <v>0</v>
      </c>
      <c r="AS12" s="116">
        <f t="shared" si="12"/>
        <v>100</v>
      </c>
      <c r="AT12" s="175"/>
      <c r="AU12" s="182"/>
      <c r="AV12" s="210">
        <f t="shared" si="13"/>
        <v>7.9283870967741962E-2</v>
      </c>
      <c r="AW12" s="210">
        <f t="shared" si="14"/>
        <v>0</v>
      </c>
      <c r="AX12" s="43"/>
      <c r="AY12" s="210">
        <f t="shared" si="15"/>
        <v>-0.64133647906657509</v>
      </c>
      <c r="AZ12" s="210">
        <f t="shared" si="16"/>
        <v>0</v>
      </c>
      <c r="BA12" s="210">
        <f t="shared" si="17"/>
        <v>-0.19729355748814045</v>
      </c>
      <c r="BB12" s="210">
        <f t="shared" si="18"/>
        <v>0.12653155550196291</v>
      </c>
      <c r="BC12" s="210">
        <f t="shared" si="2"/>
        <v>0.4113124793815115</v>
      </c>
      <c r="BD12" s="210">
        <f t="shared" si="3"/>
        <v>3.8924747826326184E-2</v>
      </c>
    </row>
    <row r="13" spans="2:56" ht="16.5" thickBot="1" x14ac:dyDescent="0.3">
      <c r="B13" s="148"/>
      <c r="C13" s="123"/>
      <c r="D13" s="109" t="s">
        <v>100</v>
      </c>
      <c r="E13" s="219">
        <f>($E$12/100)*$D$32</f>
        <v>102.92</v>
      </c>
      <c r="F13" s="13" t="s">
        <v>97</v>
      </c>
      <c r="G13" s="143"/>
      <c r="H13" s="119"/>
      <c r="I13" s="153"/>
      <c r="J13" s="133"/>
      <c r="K13" s="129" t="s">
        <v>15</v>
      </c>
      <c r="L13" s="37">
        <v>180</v>
      </c>
      <c r="M13" s="11" t="s">
        <v>18</v>
      </c>
      <c r="N13" s="143"/>
      <c r="O13" s="119"/>
      <c r="P13" s="153"/>
      <c r="Q13" s="167"/>
      <c r="R13" s="174"/>
      <c r="S13" s="174"/>
      <c r="T13" s="174"/>
      <c r="U13" s="166"/>
      <c r="V13" s="215"/>
      <c r="W13" s="167"/>
      <c r="X13" s="174"/>
      <c r="Y13" s="174"/>
      <c r="Z13" s="174"/>
      <c r="AA13" s="166"/>
      <c r="AB13" s="175"/>
      <c r="AC13" s="43"/>
      <c r="AD13" s="148"/>
      <c r="AE13" s="68">
        <f t="shared" si="4"/>
        <v>0.25</v>
      </c>
      <c r="AF13" s="108">
        <v>6</v>
      </c>
      <c r="AG13" s="112">
        <f>(IF(((AF13&gt;=$D$34)*AND(AF13&lt;$D$36)),$D$30,0))+(IF($D$15="No",0,(IF(((AF13&gt;=$E$34)*AND(AF13&lt;$E$36)),$E$30,0))))+IF($K$18="Yes",LoadData!B9,0)</f>
        <v>8.8950000000000001E-2</v>
      </c>
      <c r="AH13" s="116">
        <f>IF($L$8="No",0,WindData!B9)</f>
        <v>0</v>
      </c>
      <c r="AI13" s="116">
        <f>SolarData!B12</f>
        <v>0</v>
      </c>
      <c r="AJ13" s="113">
        <f t="shared" si="5"/>
        <v>-8.8950000000000001E-2</v>
      </c>
      <c r="AK13" s="114">
        <f t="shared" si="0"/>
        <v>0</v>
      </c>
      <c r="AL13" s="115">
        <f t="shared" si="1"/>
        <v>0</v>
      </c>
      <c r="AM13" s="115">
        <f t="shared" si="6"/>
        <v>-8.8950000000000001E-2</v>
      </c>
      <c r="AN13" s="111">
        <f t="shared" si="7"/>
        <v>-8.8950000000000001E-2</v>
      </c>
      <c r="AO13" s="115">
        <f t="shared" si="8"/>
        <v>0</v>
      </c>
      <c r="AP13" s="116">
        <f t="shared" si="9"/>
        <v>0</v>
      </c>
      <c r="AQ13" s="116">
        <f t="shared" si="10"/>
        <v>0</v>
      </c>
      <c r="AR13" s="116">
        <f t="shared" si="11"/>
        <v>0</v>
      </c>
      <c r="AS13" s="116">
        <f t="shared" si="12"/>
        <v>100</v>
      </c>
      <c r="AT13" s="175"/>
      <c r="AU13" s="182"/>
      <c r="AV13" s="210">
        <f t="shared" si="13"/>
        <v>8.8950000000000001E-2</v>
      </c>
      <c r="AW13" s="210">
        <f t="shared" si="14"/>
        <v>0</v>
      </c>
      <c r="AX13" s="43"/>
      <c r="AY13" s="210">
        <f t="shared" si="15"/>
        <v>-0.63167035003431704</v>
      </c>
      <c r="AZ13" s="210">
        <f t="shared" si="16"/>
        <v>0</v>
      </c>
      <c r="BA13" s="210">
        <f t="shared" si="17"/>
        <v>-0.19729355748814045</v>
      </c>
      <c r="BB13" s="210">
        <f t="shared" si="18"/>
        <v>0.12462449051804933</v>
      </c>
      <c r="BC13" s="210">
        <f t="shared" si="2"/>
        <v>0.39900743111247661</v>
      </c>
      <c r="BD13" s="210">
        <f t="shared" si="3"/>
        <v>3.8924747826326184E-2</v>
      </c>
    </row>
    <row r="14" spans="2:56" ht="16.5" thickBot="1" x14ac:dyDescent="0.3">
      <c r="B14" s="148"/>
      <c r="C14" s="196"/>
      <c r="D14" s="196"/>
      <c r="E14" s="196"/>
      <c r="F14" s="196"/>
      <c r="G14" s="143"/>
      <c r="H14" s="119"/>
      <c r="I14" s="153"/>
      <c r="J14" s="94"/>
      <c r="K14" s="128"/>
      <c r="L14" s="128"/>
      <c r="M14" s="127"/>
      <c r="N14" s="143"/>
      <c r="O14" s="119"/>
      <c r="P14" s="153"/>
      <c r="Q14" s="167"/>
      <c r="R14" s="174"/>
      <c r="S14" s="174"/>
      <c r="T14" s="174"/>
      <c r="U14" s="166"/>
      <c r="V14" s="215"/>
      <c r="W14" s="167"/>
      <c r="X14" s="174"/>
      <c r="Y14" s="174"/>
      <c r="Z14" s="174"/>
      <c r="AA14" s="166"/>
      <c r="AB14" s="175"/>
      <c r="AC14" s="43"/>
      <c r="AD14" s="148"/>
      <c r="AE14" s="68">
        <f t="shared" si="4"/>
        <v>0.29166666666666669</v>
      </c>
      <c r="AF14" s="108">
        <v>7</v>
      </c>
      <c r="AG14" s="112">
        <f>(IF(((AF14&gt;=$D$34)*AND(AF14&lt;$D$36)),$D$30,0))+(IF($D$15="No",0,(IF(((AF14&gt;=$E$34)*AND(AF14&lt;$E$36)),$E$30,0))))+IF($K$18="Yes",LoadData!B10,0)</f>
        <v>0.12479838709677421</v>
      </c>
      <c r="AH14" s="116">
        <f>IF($L$8="No",0,WindData!B10)</f>
        <v>0</v>
      </c>
      <c r="AI14" s="116">
        <f>SolarData!B13</f>
        <v>0</v>
      </c>
      <c r="AJ14" s="113">
        <f t="shared" si="5"/>
        <v>-0.12479838709677421</v>
      </c>
      <c r="AK14" s="114">
        <f t="shared" si="0"/>
        <v>0</v>
      </c>
      <c r="AL14" s="115">
        <f t="shared" si="1"/>
        <v>0</v>
      </c>
      <c r="AM14" s="115">
        <f t="shared" si="6"/>
        <v>-0.12479838709677421</v>
      </c>
      <c r="AN14" s="111">
        <f t="shared" si="7"/>
        <v>-0.12479838709677421</v>
      </c>
      <c r="AO14" s="115">
        <f t="shared" si="8"/>
        <v>0</v>
      </c>
      <c r="AP14" s="116">
        <f t="shared" si="9"/>
        <v>0</v>
      </c>
      <c r="AQ14" s="116">
        <f t="shared" si="10"/>
        <v>0</v>
      </c>
      <c r="AR14" s="116">
        <f t="shared" si="11"/>
        <v>0</v>
      </c>
      <c r="AS14" s="116">
        <f t="shared" si="12"/>
        <v>100</v>
      </c>
      <c r="AT14" s="175"/>
      <c r="AU14" s="182"/>
      <c r="AV14" s="210">
        <f t="shared" si="13"/>
        <v>0.12479838709677421</v>
      </c>
      <c r="AW14" s="210">
        <f t="shared" si="14"/>
        <v>0</v>
      </c>
      <c r="AX14" s="43"/>
      <c r="AY14" s="210">
        <f t="shared" si="15"/>
        <v>-0.59582196293754275</v>
      </c>
      <c r="AZ14" s="210">
        <f t="shared" si="16"/>
        <v>0</v>
      </c>
      <c r="BA14" s="210">
        <f t="shared" si="17"/>
        <v>-0.19729355748814045</v>
      </c>
      <c r="BB14" s="210">
        <f t="shared" si="18"/>
        <v>0.11755183469751478</v>
      </c>
      <c r="BC14" s="210">
        <f t="shared" si="2"/>
        <v>0.35500381151874655</v>
      </c>
      <c r="BD14" s="210">
        <f t="shared" si="3"/>
        <v>3.8924747826326184E-2</v>
      </c>
    </row>
    <row r="15" spans="2:56" ht="16.5" thickBot="1" x14ac:dyDescent="0.3">
      <c r="B15" s="148"/>
      <c r="C15" s="192" t="s">
        <v>92</v>
      </c>
      <c r="D15" s="3" t="s">
        <v>65</v>
      </c>
      <c r="E15" s="194"/>
      <c r="F15" s="102"/>
      <c r="G15" s="143"/>
      <c r="H15" s="119"/>
      <c r="I15" s="153"/>
      <c r="J15" s="104" t="s">
        <v>167</v>
      </c>
      <c r="K15" s="129" t="s">
        <v>16</v>
      </c>
      <c r="L15" s="8">
        <v>2</v>
      </c>
      <c r="M15" s="12" t="s">
        <v>17</v>
      </c>
      <c r="N15" s="143"/>
      <c r="O15" s="119"/>
      <c r="P15" s="153"/>
      <c r="Q15" s="167"/>
      <c r="R15" s="174"/>
      <c r="S15" s="174"/>
      <c r="T15" s="174"/>
      <c r="U15" s="166"/>
      <c r="V15" s="215"/>
      <c r="W15" s="167"/>
      <c r="X15" s="174"/>
      <c r="Y15" s="174"/>
      <c r="Z15" s="174"/>
      <c r="AA15" s="166"/>
      <c r="AB15" s="175"/>
      <c r="AC15" s="43"/>
      <c r="AD15" s="148"/>
      <c r="AE15" s="68">
        <f t="shared" si="4"/>
        <v>0.33333333333333331</v>
      </c>
      <c r="AF15" s="108">
        <v>8</v>
      </c>
      <c r="AG15" s="112">
        <f>(IF(((AF15&gt;=$D$34)*AND(AF15&lt;$D$36)),$D$30,0))+(IF($D$15="No",0,(IF(((AF15&gt;=$E$34)*AND(AF15&lt;$E$36)),$E$30,0))))+IF($K$18="Yes",LoadData!B11,0)</f>
        <v>0.2160612903225807</v>
      </c>
      <c r="AH15" s="116">
        <f>IF($L$8="No",0,WindData!B11)</f>
        <v>0</v>
      </c>
      <c r="AI15" s="116">
        <f>SolarData!B14</f>
        <v>0</v>
      </c>
      <c r="AJ15" s="113">
        <f t="shared" si="5"/>
        <v>-0.2160612903225807</v>
      </c>
      <c r="AK15" s="114">
        <f t="shared" si="0"/>
        <v>0</v>
      </c>
      <c r="AL15" s="115">
        <f t="shared" si="1"/>
        <v>0</v>
      </c>
      <c r="AM15" s="115">
        <f t="shared" si="6"/>
        <v>-0.2160612903225807</v>
      </c>
      <c r="AN15" s="111">
        <f t="shared" si="7"/>
        <v>-0.2160612903225807</v>
      </c>
      <c r="AO15" s="115">
        <f t="shared" si="8"/>
        <v>0</v>
      </c>
      <c r="AP15" s="116">
        <f t="shared" si="9"/>
        <v>0</v>
      </c>
      <c r="AQ15" s="116">
        <f t="shared" si="10"/>
        <v>0</v>
      </c>
      <c r="AR15" s="116">
        <f t="shared" si="11"/>
        <v>0</v>
      </c>
      <c r="AS15" s="116">
        <f t="shared" si="12"/>
        <v>100</v>
      </c>
      <c r="AT15" s="175"/>
      <c r="AU15" s="182"/>
      <c r="AV15" s="210">
        <f t="shared" si="13"/>
        <v>0.2160612903225807</v>
      </c>
      <c r="AW15" s="210">
        <f t="shared" si="14"/>
        <v>0</v>
      </c>
      <c r="AX15" s="43"/>
      <c r="AY15" s="210">
        <f t="shared" si="15"/>
        <v>-0.50455905971173631</v>
      </c>
      <c r="AZ15" s="210">
        <f t="shared" si="16"/>
        <v>0</v>
      </c>
      <c r="BA15" s="210">
        <f t="shared" si="17"/>
        <v>-0.19729355748814045</v>
      </c>
      <c r="BB15" s="210">
        <f t="shared" si="18"/>
        <v>9.9546251853399534E-2</v>
      </c>
      <c r="BC15" s="210">
        <f t="shared" si="2"/>
        <v>0.25457984473719147</v>
      </c>
      <c r="BD15" s="210">
        <f t="shared" si="3"/>
        <v>3.8924747826326184E-2</v>
      </c>
    </row>
    <row r="16" spans="2:56" ht="16.5" thickBot="1" x14ac:dyDescent="0.3">
      <c r="B16" s="148"/>
      <c r="C16" s="196"/>
      <c r="D16" s="196"/>
      <c r="E16" s="195"/>
      <c r="F16" s="102"/>
      <c r="G16" s="143"/>
      <c r="H16" s="119"/>
      <c r="I16" s="153"/>
      <c r="J16" s="14"/>
      <c r="K16" s="131" t="s">
        <v>22</v>
      </c>
      <c r="L16" s="8">
        <v>85</v>
      </c>
      <c r="M16" s="10" t="s">
        <v>11</v>
      </c>
      <c r="N16" s="143"/>
      <c r="O16" s="119"/>
      <c r="P16" s="153"/>
      <c r="Q16" s="167"/>
      <c r="R16" s="174"/>
      <c r="S16" s="174"/>
      <c r="T16" s="174"/>
      <c r="U16" s="166"/>
      <c r="V16" s="215"/>
      <c r="W16" s="167"/>
      <c r="X16" s="174"/>
      <c r="Y16" s="174"/>
      <c r="Z16" s="174"/>
      <c r="AA16" s="166"/>
      <c r="AB16" s="175"/>
      <c r="AC16" s="43"/>
      <c r="AD16" s="148"/>
      <c r="AE16" s="68">
        <f t="shared" si="4"/>
        <v>0.375</v>
      </c>
      <c r="AF16" s="108">
        <v>9</v>
      </c>
      <c r="AG16" s="112">
        <f>(IF(((AF16&gt;=$D$34)*AND(AF16&lt;$D$36)),$D$30,0))+(IF($D$15="No",0,(IF(((AF16&gt;=$E$34)*AND(AF16&lt;$E$36)),$E$30,0))))+IF($K$18="Yes",LoadData!B12,0)</f>
        <v>3.5340806451612901</v>
      </c>
      <c r="AH16" s="116">
        <f>IF($L$8="No",0,WindData!B12)</f>
        <v>0</v>
      </c>
      <c r="AI16" s="116">
        <f>SolarData!B15</f>
        <v>9.1579105601140173E-2</v>
      </c>
      <c r="AJ16" s="113">
        <f t="shared" si="5"/>
        <v>-3.4425015395601499</v>
      </c>
      <c r="AK16" s="114">
        <f t="shared" si="0"/>
        <v>0</v>
      </c>
      <c r="AL16" s="115">
        <f t="shared" si="1"/>
        <v>0</v>
      </c>
      <c r="AM16" s="115">
        <f t="shared" si="6"/>
        <v>-3.4425015395601499</v>
      </c>
      <c r="AN16" s="111">
        <f t="shared" si="7"/>
        <v>-3.4425015395601499</v>
      </c>
      <c r="AO16" s="115">
        <f t="shared" si="8"/>
        <v>2.5913134078172866</v>
      </c>
      <c r="AP16" s="116">
        <f t="shared" si="9"/>
        <v>0</v>
      </c>
      <c r="AQ16" s="116">
        <f t="shared" si="10"/>
        <v>2.5913134078172866</v>
      </c>
      <c r="AR16" s="116">
        <f t="shared" si="11"/>
        <v>0</v>
      </c>
      <c r="AS16" s="116">
        <f t="shared" si="12"/>
        <v>97.408686592182718</v>
      </c>
      <c r="AT16" s="175"/>
      <c r="AU16" s="182"/>
      <c r="AV16" s="210">
        <f t="shared" si="13"/>
        <v>3.5340806451612901</v>
      </c>
      <c r="AW16" s="210">
        <f t="shared" si="14"/>
        <v>9.1579105601140132E-2</v>
      </c>
      <c r="AX16" s="43"/>
      <c r="AY16" s="210">
        <f t="shared" si="15"/>
        <v>2.8134602951269732</v>
      </c>
      <c r="AZ16" s="210">
        <f t="shared" si="16"/>
        <v>9.1579105601140132E-2</v>
      </c>
      <c r="BA16" s="210">
        <f t="shared" si="17"/>
        <v>-0.10571445188700032</v>
      </c>
      <c r="BB16" s="210">
        <f t="shared" si="18"/>
        <v>-0.29742341300518615</v>
      </c>
      <c r="BC16" s="210">
        <f t="shared" si="2"/>
        <v>7.9155588322559547</v>
      </c>
      <c r="BD16" s="210">
        <f t="shared" si="3"/>
        <v>1.1175545337768905E-2</v>
      </c>
    </row>
    <row r="17" spans="2:56" ht="16.5" thickBot="1" x14ac:dyDescent="0.3">
      <c r="B17" s="148"/>
      <c r="C17" s="105" t="s">
        <v>101</v>
      </c>
      <c r="D17" s="109" t="s">
        <v>2</v>
      </c>
      <c r="E17" s="4" t="s">
        <v>121</v>
      </c>
      <c r="F17" s="123"/>
      <c r="G17" s="143"/>
      <c r="H17" s="119"/>
      <c r="I17" s="153"/>
      <c r="J17" s="196"/>
      <c r="K17" s="196"/>
      <c r="L17" s="196"/>
      <c r="M17" s="196"/>
      <c r="N17" s="143"/>
      <c r="O17" s="119"/>
      <c r="P17" s="153"/>
      <c r="Q17" s="167"/>
      <c r="R17" s="174"/>
      <c r="S17" s="174"/>
      <c r="T17" s="174"/>
      <c r="U17" s="166"/>
      <c r="V17" s="215"/>
      <c r="W17" s="167"/>
      <c r="X17" s="174"/>
      <c r="Y17" s="174"/>
      <c r="Z17" s="174"/>
      <c r="AA17" s="166"/>
      <c r="AB17" s="175"/>
      <c r="AC17" s="43"/>
      <c r="AD17" s="148"/>
      <c r="AE17" s="68">
        <f t="shared" si="4"/>
        <v>0.41666666666666669</v>
      </c>
      <c r="AF17" s="108">
        <v>10</v>
      </c>
      <c r="AG17" s="112">
        <f>(IF(((AF17&gt;=$D$34)*AND(AF17&lt;$D$36)),$D$30,0))+(IF($D$15="No",0,(IF(((AF17&gt;=$E$34)*AND(AF17&lt;$E$36)),$E$30,0))))+IF($K$18="Yes",LoadData!B13,0)</f>
        <v>3.5250677419354837</v>
      </c>
      <c r="AH17" s="116">
        <f>IF($L$8="No",0,WindData!B13)</f>
        <v>0</v>
      </c>
      <c r="AI17" s="116">
        <f>SolarData!B16</f>
        <v>0.40996609663509087</v>
      </c>
      <c r="AJ17" s="113">
        <f t="shared" si="5"/>
        <v>-3.1151016453003928</v>
      </c>
      <c r="AK17" s="114">
        <f t="shared" si="0"/>
        <v>0</v>
      </c>
      <c r="AL17" s="115">
        <f t="shared" si="1"/>
        <v>0</v>
      </c>
      <c r="AM17" s="115">
        <f t="shared" si="6"/>
        <v>-3.1151016453003928</v>
      </c>
      <c r="AN17" s="111">
        <f t="shared" si="7"/>
        <v>-3.1151016453003928</v>
      </c>
      <c r="AO17" s="115">
        <f t="shared" si="8"/>
        <v>11.630020375438054</v>
      </c>
      <c r="AP17" s="116">
        <f t="shared" si="9"/>
        <v>0</v>
      </c>
      <c r="AQ17" s="116">
        <f t="shared" si="10"/>
        <v>11.630020375438054</v>
      </c>
      <c r="AR17" s="116">
        <f t="shared" si="11"/>
        <v>0</v>
      </c>
      <c r="AS17" s="116">
        <f t="shared" si="12"/>
        <v>88.36997962456195</v>
      </c>
      <c r="AT17" s="175"/>
      <c r="AU17" s="182"/>
      <c r="AV17" s="210">
        <f t="shared" si="13"/>
        <v>3.5250677419354837</v>
      </c>
      <c r="AW17" s="210">
        <f t="shared" si="14"/>
        <v>0.40996609663509087</v>
      </c>
      <c r="AX17" s="43"/>
      <c r="AY17" s="210">
        <f t="shared" si="15"/>
        <v>2.8044473919011668</v>
      </c>
      <c r="AZ17" s="210">
        <f t="shared" si="16"/>
        <v>0.40996609663509087</v>
      </c>
      <c r="BA17" s="210">
        <f t="shared" si="17"/>
        <v>0.21267253914695042</v>
      </c>
      <c r="BB17" s="210">
        <f t="shared" si="18"/>
        <v>0.59642894773966393</v>
      </c>
      <c r="BC17" s="210">
        <f t="shared" si="2"/>
        <v>7.8649251739412565</v>
      </c>
      <c r="BD17" s="210">
        <f t="shared" si="3"/>
        <v>4.5229608907211158E-2</v>
      </c>
    </row>
    <row r="18" spans="2:56" ht="16.5" thickBot="1" x14ac:dyDescent="0.3">
      <c r="B18" s="148"/>
      <c r="C18" s="15"/>
      <c r="D18" s="109" t="str">
        <f>IF($E$17="Mitsubishi Outlander","Remaining Bars",(IF($E$17="Nissan Leaf","Remaining Bars",(IF($E$17="Peugeot iOn","Remaining Bars",(IF($E$17="Mitsubishi i MiEV","Remaining Bars",(IF($E$17="Citroen C Zero","Remaining Bars",(IF($E$17="Renault Twizy","Remaining Bars",(IF($E$17="Renault Kangoo","Remaining Bars",(IF($E$17="Porsche Panamera E Hybrid","Remaining Bars",(IF($E$17="Renault Fluence","Remaining Bars",(IF($E$17="Nissan ENV 200","Remaining Bars","Remaining Range")))))))))))))))))))</f>
        <v>Remaining Range</v>
      </c>
      <c r="E18" s="4">
        <v>20</v>
      </c>
      <c r="F18" s="13" t="str">
        <f>IF($D$18="Remaining Bars","bars","miles")</f>
        <v>miles</v>
      </c>
      <c r="G18" s="143"/>
      <c r="H18" s="119"/>
      <c r="I18" s="157"/>
      <c r="J18" s="192" t="s">
        <v>174</v>
      </c>
      <c r="K18" s="3" t="s">
        <v>65</v>
      </c>
      <c r="L18" s="196"/>
      <c r="M18" s="196"/>
      <c r="N18" s="144"/>
      <c r="O18" s="119"/>
      <c r="P18" s="153"/>
      <c r="Q18" s="167"/>
      <c r="R18" s="174"/>
      <c r="S18" s="174"/>
      <c r="T18" s="174"/>
      <c r="U18" s="166"/>
      <c r="V18" s="215"/>
      <c r="W18" s="167"/>
      <c r="X18" s="174"/>
      <c r="Y18" s="174"/>
      <c r="Z18" s="174"/>
      <c r="AA18" s="166"/>
      <c r="AB18" s="175"/>
      <c r="AC18" s="43"/>
      <c r="AD18" s="148"/>
      <c r="AE18" s="68">
        <f t="shared" si="4"/>
        <v>0.45833333333333331</v>
      </c>
      <c r="AF18" s="108">
        <v>11</v>
      </c>
      <c r="AG18" s="112">
        <f>(IF(((AF18&gt;=$D$34)*AND(AF18&lt;$D$36)),$D$30,0))+(IF($D$15="No",0,(IF(((AF18&gt;=$E$34)*AND(AF18&lt;$E$36)),$E$30,0))))+IF($K$18="Yes",LoadData!B14,0)</f>
        <v>3.53218064516129</v>
      </c>
      <c r="AH18" s="116">
        <f>IF($L$8="No",0,WindData!B14)</f>
        <v>0</v>
      </c>
      <c r="AI18" s="116">
        <f>SolarData!B17</f>
        <v>0.71521360732549921</v>
      </c>
      <c r="AJ18" s="113">
        <f t="shared" si="5"/>
        <v>-2.8169670378357909</v>
      </c>
      <c r="AK18" s="114">
        <f t="shared" si="0"/>
        <v>0</v>
      </c>
      <c r="AL18" s="115">
        <f t="shared" si="1"/>
        <v>0</v>
      </c>
      <c r="AM18" s="115">
        <f t="shared" si="6"/>
        <v>-2.8169670378357909</v>
      </c>
      <c r="AN18" s="111">
        <f t="shared" si="7"/>
        <v>-2.8169670378357909</v>
      </c>
      <c r="AO18" s="115">
        <f t="shared" si="8"/>
        <v>20.24850026584188</v>
      </c>
      <c r="AP18" s="116">
        <f t="shared" si="9"/>
        <v>0</v>
      </c>
      <c r="AQ18" s="116">
        <f t="shared" si="10"/>
        <v>20.24850026584188</v>
      </c>
      <c r="AR18" s="116">
        <f t="shared" si="11"/>
        <v>-1.4210854715202004E-14</v>
      </c>
      <c r="AS18" s="116">
        <f t="shared" si="12"/>
        <v>79.751499734158131</v>
      </c>
      <c r="AT18" s="175"/>
      <c r="AU18" s="182"/>
      <c r="AV18" s="210">
        <f t="shared" si="13"/>
        <v>3.53218064516129</v>
      </c>
      <c r="AW18" s="210">
        <f t="shared" si="14"/>
        <v>0.7152136073254991</v>
      </c>
      <c r="AX18" s="43"/>
      <c r="AY18" s="210">
        <f t="shared" si="15"/>
        <v>2.8115602951269731</v>
      </c>
      <c r="AZ18" s="210">
        <f t="shared" si="16"/>
        <v>0.7152136073254991</v>
      </c>
      <c r="BA18" s="210">
        <f t="shared" si="17"/>
        <v>0.51792004983735862</v>
      </c>
      <c r="BB18" s="210">
        <f t="shared" si="18"/>
        <v>1.4561634481729007</v>
      </c>
      <c r="BC18" s="210">
        <f t="shared" si="2"/>
        <v>7.9048712931344722</v>
      </c>
      <c r="BD18" s="210">
        <f t="shared" si="3"/>
        <v>0.26824117802353203</v>
      </c>
    </row>
    <row r="19" spans="2:56" ht="14.25" customHeight="1" thickBot="1" x14ac:dyDescent="0.3">
      <c r="B19" s="148"/>
      <c r="C19" s="120"/>
      <c r="D19" s="103"/>
      <c r="E19" s="205">
        <f>IF($E$18&gt;$E$31,"Invalid Entry!",0)</f>
        <v>0</v>
      </c>
      <c r="F19" s="99"/>
      <c r="G19" s="144"/>
      <c r="H19" s="119"/>
      <c r="I19" s="157"/>
      <c r="J19" s="196"/>
      <c r="K19" s="196"/>
      <c r="L19" s="196"/>
      <c r="M19" s="196"/>
      <c r="N19" s="144"/>
      <c r="O19" s="119"/>
      <c r="P19" s="153"/>
      <c r="Q19" s="167"/>
      <c r="R19" s="174"/>
      <c r="S19" s="174"/>
      <c r="T19" s="174"/>
      <c r="U19" s="166"/>
      <c r="V19" s="215"/>
      <c r="W19" s="167"/>
      <c r="X19" s="174"/>
      <c r="Y19" s="174"/>
      <c r="Z19" s="174"/>
      <c r="AA19" s="166"/>
      <c r="AB19" s="175"/>
      <c r="AC19" s="43"/>
      <c r="AD19" s="148"/>
      <c r="AE19" s="68">
        <f t="shared" si="4"/>
        <v>0.5</v>
      </c>
      <c r="AF19" s="108">
        <v>12</v>
      </c>
      <c r="AG19" s="112">
        <f>(IF(((AF19&gt;=$D$34)*AND(AF19&lt;$D$36)),$D$30,0))+(IF($D$15="No",0,(IF(((AF19&gt;=$E$34)*AND(AF19&lt;$E$36)),$E$30,0))))+IF($K$18="Yes",LoadData!B15,0)</f>
        <v>0.24734354838709677</v>
      </c>
      <c r="AH19" s="116">
        <f>IF($L$8="No",0,WindData!B15)</f>
        <v>0</v>
      </c>
      <c r="AI19" s="116">
        <f>SolarData!B18</f>
        <v>0.8520231257229377</v>
      </c>
      <c r="AJ19" s="113">
        <f t="shared" si="5"/>
        <v>0.60467957733584088</v>
      </c>
      <c r="AK19" s="114">
        <f t="shared" si="0"/>
        <v>0.5139776407354647</v>
      </c>
      <c r="AL19" s="115">
        <f t="shared" si="1"/>
        <v>0</v>
      </c>
      <c r="AM19" s="115">
        <f t="shared" si="6"/>
        <v>0</v>
      </c>
      <c r="AN19" s="111">
        <f t="shared" si="7"/>
        <v>0</v>
      </c>
      <c r="AO19" s="115">
        <f t="shared" si="8"/>
        <v>100</v>
      </c>
      <c r="AP19" s="116">
        <f t="shared" si="9"/>
        <v>0</v>
      </c>
      <c r="AQ19" s="116">
        <f t="shared" si="10"/>
        <v>100</v>
      </c>
      <c r="AR19" s="116">
        <f t="shared" si="11"/>
        <v>0</v>
      </c>
      <c r="AS19" s="116">
        <f t="shared" si="12"/>
        <v>0</v>
      </c>
      <c r="AT19" s="175"/>
      <c r="AU19" s="182"/>
      <c r="AV19" s="210">
        <f t="shared" si="13"/>
        <v>0.24734354838709677</v>
      </c>
      <c r="AW19" s="210">
        <f t="shared" si="14"/>
        <v>0.24734354838709677</v>
      </c>
      <c r="AX19" s="43"/>
      <c r="AY19" s="210">
        <f t="shared" si="15"/>
        <v>-0.47327680164722025</v>
      </c>
      <c r="AZ19" s="210">
        <f t="shared" si="16"/>
        <v>0.24734354838709677</v>
      </c>
      <c r="BA19" s="210">
        <f t="shared" si="17"/>
        <v>5.0049990898956315E-2</v>
      </c>
      <c r="BB19" s="210">
        <f t="shared" si="18"/>
        <v>-2.3687499615130527E-2</v>
      </c>
      <c r="BC19" s="210">
        <f t="shared" si="2"/>
        <v>0.22399093097742226</v>
      </c>
      <c r="BD19" s="210">
        <f t="shared" si="3"/>
        <v>2.50500158898561E-3</v>
      </c>
    </row>
    <row r="20" spans="2:56" ht="16.5" thickBot="1" x14ac:dyDescent="0.3">
      <c r="B20" s="148"/>
      <c r="C20" s="109" t="s">
        <v>0</v>
      </c>
      <c r="D20" s="106" t="s">
        <v>136</v>
      </c>
      <c r="E20" s="103"/>
      <c r="F20" s="99"/>
      <c r="G20" s="144"/>
      <c r="H20" s="119"/>
      <c r="I20" s="153"/>
      <c r="J20" s="28" t="s">
        <v>175</v>
      </c>
      <c r="K20" s="198" t="s">
        <v>115</v>
      </c>
      <c r="L20" s="201">
        <v>1</v>
      </c>
      <c r="M20" s="121"/>
      <c r="N20" s="143"/>
      <c r="O20" s="119"/>
      <c r="P20" s="153"/>
      <c r="Q20" s="168"/>
      <c r="R20" s="169"/>
      <c r="S20" s="169"/>
      <c r="T20" s="169"/>
      <c r="U20" s="170"/>
      <c r="V20" s="215"/>
      <c r="W20" s="167"/>
      <c r="X20" s="174"/>
      <c r="Y20" s="174"/>
      <c r="Z20" s="174"/>
      <c r="AA20" s="166"/>
      <c r="AB20" s="175"/>
      <c r="AC20" s="43"/>
      <c r="AD20" s="148"/>
      <c r="AE20" s="68">
        <f t="shared" si="4"/>
        <v>0.54166666666666663</v>
      </c>
      <c r="AF20" s="108">
        <v>13</v>
      </c>
      <c r="AG20" s="112">
        <f>(IF(((AF20&gt;=$D$34)*AND(AF20&lt;$D$36)),$D$30,0))+(IF($D$15="No",0,(IF(((AF20&gt;=$E$34)*AND(AF20&lt;$E$36)),$E$30,0))))+IF($K$18="Yes",LoadData!B16,0)</f>
        <v>0.26324838709677428</v>
      </c>
      <c r="AH20" s="116">
        <f>IF($L$8="No",0,WindData!B16)</f>
        <v>0</v>
      </c>
      <c r="AI20" s="116">
        <f>SolarData!B19</f>
        <v>0.90234309705210258</v>
      </c>
      <c r="AJ20" s="113">
        <f t="shared" si="5"/>
        <v>0.63909470995532836</v>
      </c>
      <c r="AK20" s="114">
        <f t="shared" si="0"/>
        <v>1.0572081441974936</v>
      </c>
      <c r="AL20" s="115">
        <f t="shared" si="1"/>
        <v>0</v>
      </c>
      <c r="AM20" s="115">
        <f t="shared" si="6"/>
        <v>0</v>
      </c>
      <c r="AN20" s="111">
        <f t="shared" si="7"/>
        <v>0</v>
      </c>
      <c r="AO20" s="115">
        <f t="shared" si="8"/>
        <v>100</v>
      </c>
      <c r="AP20" s="116">
        <f t="shared" si="9"/>
        <v>0</v>
      </c>
      <c r="AQ20" s="116">
        <f t="shared" si="10"/>
        <v>100</v>
      </c>
      <c r="AR20" s="116">
        <f t="shared" si="11"/>
        <v>0</v>
      </c>
      <c r="AS20" s="116">
        <f t="shared" si="12"/>
        <v>0</v>
      </c>
      <c r="AT20" s="175"/>
      <c r="AU20" s="182"/>
      <c r="AV20" s="210">
        <f t="shared" si="13"/>
        <v>0.26324838709677428</v>
      </c>
      <c r="AW20" s="210">
        <f t="shared" si="14"/>
        <v>0.26324838709677428</v>
      </c>
      <c r="AX20" s="43"/>
      <c r="AY20" s="210">
        <f t="shared" si="15"/>
        <v>-0.45737196293754273</v>
      </c>
      <c r="AZ20" s="210">
        <f t="shared" si="16"/>
        <v>0.26324838709677428</v>
      </c>
      <c r="BA20" s="210">
        <f t="shared" si="17"/>
        <v>6.595482960863383E-2</v>
      </c>
      <c r="BB20" s="210">
        <f t="shared" si="18"/>
        <v>-3.0165889883312019E-2</v>
      </c>
      <c r="BC20" s="210">
        <f t="shared" si="2"/>
        <v>0.20918911248134095</v>
      </c>
      <c r="BD20" s="210">
        <f t="shared" si="3"/>
        <v>4.3500395487039217E-3</v>
      </c>
    </row>
    <row r="21" spans="2:56" ht="19.5" thickBot="1" x14ac:dyDescent="0.4">
      <c r="B21" s="148"/>
      <c r="C21" s="110" t="s">
        <v>94</v>
      </c>
      <c r="D21" s="124"/>
      <c r="E21" s="142">
        <f>TIME($E$34,0,0)</f>
        <v>0.70833333333333337</v>
      </c>
      <c r="F21" s="13" t="str">
        <f>IF($E$34&lt;=24,"Day 1","Day 2")</f>
        <v>Day 1</v>
      </c>
      <c r="G21" s="144"/>
      <c r="H21" s="119"/>
      <c r="I21" s="153"/>
      <c r="J21" s="120"/>
      <c r="K21" s="198" t="s">
        <v>116</v>
      </c>
      <c r="L21" s="197" t="s">
        <v>118</v>
      </c>
      <c r="M21" s="127"/>
      <c r="N21" s="143"/>
      <c r="O21" s="119"/>
      <c r="P21" s="153"/>
      <c r="Q21" s="190" t="s">
        <v>33</v>
      </c>
      <c r="R21" s="258" t="s">
        <v>34</v>
      </c>
      <c r="S21" s="259"/>
      <c r="T21" s="79">
        <f>SUM(ExtraData!C3:C26)</f>
        <v>13205.203614696517</v>
      </c>
      <c r="U21" s="12" t="s">
        <v>83</v>
      </c>
      <c r="V21" s="215"/>
      <c r="W21" s="167"/>
      <c r="X21" s="258" t="s">
        <v>166</v>
      </c>
      <c r="Y21" s="259"/>
      <c r="Z21" s="221">
        <f>(SUM(BB8:BB54))/(((SUM(BC8:BC54))*(SUM(BD8:BD54)))^0.5)</f>
        <v>0.53780850740609409</v>
      </c>
      <c r="AA21" s="166"/>
      <c r="AB21" s="175"/>
      <c r="AC21" s="43"/>
      <c r="AD21" s="148"/>
      <c r="AE21" s="68">
        <f t="shared" si="4"/>
        <v>0.58333333333333337</v>
      </c>
      <c r="AF21" s="108">
        <v>14</v>
      </c>
      <c r="AG21" s="112">
        <f>(IF(((AF21&gt;=$D$34)*AND(AF21&lt;$D$36)),$D$30,0))+(IF($D$15="No",0,(IF(((AF21&gt;=$E$34)*AND(AF21&lt;$E$36)),$E$30,0))))+IF($K$18="Yes",LoadData!B17,0)</f>
        <v>0.2304370967741935</v>
      </c>
      <c r="AH21" s="116">
        <f>IF($L$8="No",0,WindData!B17)</f>
        <v>0</v>
      </c>
      <c r="AI21" s="116">
        <f>SolarData!B20</f>
        <v>0.89177250646871287</v>
      </c>
      <c r="AJ21" s="113">
        <f t="shared" si="5"/>
        <v>0.66133540969451943</v>
      </c>
      <c r="AK21" s="114">
        <f t="shared" si="0"/>
        <v>1.6193432424378351</v>
      </c>
      <c r="AL21" s="115">
        <f t="shared" si="1"/>
        <v>0</v>
      </c>
      <c r="AM21" s="115">
        <f t="shared" si="6"/>
        <v>0</v>
      </c>
      <c r="AN21" s="111">
        <f t="shared" si="7"/>
        <v>0</v>
      </c>
      <c r="AO21" s="115">
        <f t="shared" si="8"/>
        <v>100</v>
      </c>
      <c r="AP21" s="116">
        <f t="shared" si="9"/>
        <v>0</v>
      </c>
      <c r="AQ21" s="116">
        <f t="shared" si="10"/>
        <v>100</v>
      </c>
      <c r="AR21" s="116">
        <f t="shared" si="11"/>
        <v>0</v>
      </c>
      <c r="AS21" s="116">
        <f t="shared" si="12"/>
        <v>0</v>
      </c>
      <c r="AT21" s="175"/>
      <c r="AU21" s="182"/>
      <c r="AV21" s="210">
        <f t="shared" si="13"/>
        <v>0.2304370967741935</v>
      </c>
      <c r="AW21" s="210">
        <f t="shared" si="14"/>
        <v>0.2304370967741935</v>
      </c>
      <c r="AX21" s="43"/>
      <c r="AY21" s="210">
        <f t="shared" si="15"/>
        <v>-0.49018325326012352</v>
      </c>
      <c r="AZ21" s="210">
        <f t="shared" si="16"/>
        <v>0.2304370967741935</v>
      </c>
      <c r="BA21" s="210">
        <f t="shared" si="17"/>
        <v>3.3143539286053042E-2</v>
      </c>
      <c r="BB21" s="210">
        <f t="shared" si="18"/>
        <v>-1.6246407911792191E-2</v>
      </c>
      <c r="BC21" s="210">
        <f t="shared" si="2"/>
        <v>0.24027962177667839</v>
      </c>
      <c r="BD21" s="210">
        <f t="shared" si="3"/>
        <v>1.0984941964061413E-3</v>
      </c>
    </row>
    <row r="22" spans="2:56" ht="16.5" thickBot="1" x14ac:dyDescent="0.3">
      <c r="B22" s="148"/>
      <c r="C22" s="109" t="s">
        <v>93</v>
      </c>
      <c r="D22" s="124"/>
      <c r="E22" s="142">
        <f>IF($E$18=$E$31,TIME($E$34,0,0),TIME($E$36-1,59,59))</f>
        <v>0.79165509259259259</v>
      </c>
      <c r="F22" s="13" t="str">
        <f>IF($E$36&lt;=24,"Day 1","Day 2")</f>
        <v>Day 1</v>
      </c>
      <c r="G22" s="144"/>
      <c r="H22" s="119"/>
      <c r="I22" s="154"/>
      <c r="J22" s="155"/>
      <c r="K22" s="155"/>
      <c r="L22" s="155"/>
      <c r="M22" s="155"/>
      <c r="N22" s="156"/>
      <c r="O22" s="119"/>
      <c r="P22" s="157"/>
      <c r="Q22" s="161"/>
      <c r="R22" s="171"/>
      <c r="S22" s="171"/>
      <c r="T22" s="171"/>
      <c r="U22" s="166"/>
      <c r="V22" s="215"/>
      <c r="W22" s="167"/>
      <c r="X22" s="174"/>
      <c r="Y22" s="174"/>
      <c r="Z22" s="174"/>
      <c r="AA22" s="166"/>
      <c r="AB22" s="175"/>
      <c r="AC22" s="43"/>
      <c r="AD22" s="148"/>
      <c r="AE22" s="68">
        <f t="shared" si="4"/>
        <v>0.625</v>
      </c>
      <c r="AF22" s="108">
        <v>15</v>
      </c>
      <c r="AG22" s="112">
        <f>(IF(((AF22&gt;=$D$34)*AND(AF22&lt;$D$36)),$D$30,0))+(IF($D$15="No",0,(IF(((AF22&gt;=$E$34)*AND(AF22&lt;$E$36)),$E$30,0))))+IF($K$18="Yes",LoadData!B18,0)</f>
        <v>0.21569354838709678</v>
      </c>
      <c r="AH22" s="116">
        <f>IF($L$8="No",0,WindData!B18)</f>
        <v>0</v>
      </c>
      <c r="AI22" s="116">
        <f>SolarData!B21</f>
        <v>0.78747893116862655</v>
      </c>
      <c r="AJ22" s="113">
        <f t="shared" si="5"/>
        <v>0.57178538278152979</v>
      </c>
      <c r="AK22" s="114">
        <f t="shared" si="0"/>
        <v>2</v>
      </c>
      <c r="AL22" s="115">
        <f t="shared" si="1"/>
        <v>0.12395390329662992</v>
      </c>
      <c r="AM22" s="115">
        <f t="shared" si="6"/>
        <v>0</v>
      </c>
      <c r="AN22" s="111">
        <f t="shared" si="7"/>
        <v>0.12395390329662992</v>
      </c>
      <c r="AO22" s="115">
        <f t="shared" si="8"/>
        <v>100</v>
      </c>
      <c r="AP22" s="116">
        <f t="shared" si="9"/>
        <v>0</v>
      </c>
      <c r="AQ22" s="116">
        <f t="shared" si="10"/>
        <v>100</v>
      </c>
      <c r="AR22" s="116">
        <f t="shared" si="11"/>
        <v>0</v>
      </c>
      <c r="AS22" s="116">
        <f t="shared" si="12"/>
        <v>0</v>
      </c>
      <c r="AT22" s="175"/>
      <c r="AU22" s="182"/>
      <c r="AV22" s="210">
        <f t="shared" si="13"/>
        <v>0.21569354838709678</v>
      </c>
      <c r="AW22" s="210">
        <f t="shared" si="14"/>
        <v>0.33964745168372668</v>
      </c>
      <c r="AX22" s="43"/>
      <c r="AY22" s="210">
        <f t="shared" si="15"/>
        <v>-0.50492680164722026</v>
      </c>
      <c r="AZ22" s="210">
        <f t="shared" si="16"/>
        <v>0.33964745168372668</v>
      </c>
      <c r="BA22" s="210">
        <f t="shared" si="17"/>
        <v>0.14235389419558622</v>
      </c>
      <c r="BB22" s="210">
        <f t="shared" si="18"/>
        <v>-7.1878296498204139E-2</v>
      </c>
      <c r="BC22" s="210">
        <f t="shared" si="2"/>
        <v>0.25495107502169129</v>
      </c>
      <c r="BD22" s="210">
        <f t="shared" si="3"/>
        <v>2.0264631192648156E-2</v>
      </c>
    </row>
    <row r="23" spans="2:56" ht="16.5" thickBot="1" x14ac:dyDescent="0.3">
      <c r="B23" s="148"/>
      <c r="C23" s="15"/>
      <c r="D23" s="103"/>
      <c r="E23" s="103"/>
      <c r="F23" s="99"/>
      <c r="G23" s="144"/>
      <c r="H23" s="125"/>
      <c r="I23" s="125"/>
      <c r="J23" s="118"/>
      <c r="K23" s="118"/>
      <c r="L23" s="118"/>
      <c r="M23" s="118"/>
      <c r="N23" s="125"/>
      <c r="O23" s="125"/>
      <c r="P23" s="157"/>
      <c r="Q23" s="190" t="s">
        <v>31</v>
      </c>
      <c r="R23" s="92" t="s">
        <v>19</v>
      </c>
      <c r="S23" s="189" t="s">
        <v>76</v>
      </c>
      <c r="T23" s="42">
        <f>IF($L$9="Vergnet GEV MP-R",(0.1205)*(SUM(AH8:AH31)),(0.1445)*(SUM(AH8:AH31)))</f>
        <v>0</v>
      </c>
      <c r="U23" s="41" t="s">
        <v>32</v>
      </c>
      <c r="V23" s="215"/>
      <c r="W23" s="168"/>
      <c r="X23" s="258" t="s">
        <v>159</v>
      </c>
      <c r="Y23" s="259"/>
      <c r="Z23" s="79">
        <f>(1-(-(SUM(AM8:AM54))/(SUM(AG8:AG54))))*100</f>
        <v>23.287710499335603</v>
      </c>
      <c r="AA23" s="10" t="s">
        <v>11</v>
      </c>
      <c r="AB23" s="175"/>
      <c r="AC23" s="43"/>
      <c r="AD23" s="148"/>
      <c r="AE23" s="68">
        <f t="shared" si="4"/>
        <v>0.66666666666666663</v>
      </c>
      <c r="AF23" s="108">
        <v>16</v>
      </c>
      <c r="AG23" s="112">
        <f>(IF(((AF23&gt;=$D$34)*AND(AF23&lt;$D$36)),$D$30,0))+(IF($D$15="No",0,(IF(((AF23&gt;=$E$34)*AND(AF23&lt;$E$36)),$E$30,0))))+IF($K$18="Yes",LoadData!B19,0)</f>
        <v>0.23768387096774196</v>
      </c>
      <c r="AH23" s="116">
        <f>IF($L$8="No",0,WindData!B19)</f>
        <v>0</v>
      </c>
      <c r="AI23" s="116">
        <f>SolarData!B22</f>
        <v>0.47248735870117592</v>
      </c>
      <c r="AJ23" s="113">
        <f t="shared" si="5"/>
        <v>0.23480348773343396</v>
      </c>
      <c r="AK23" s="114">
        <f t="shared" si="0"/>
        <v>2</v>
      </c>
      <c r="AL23" s="115">
        <f t="shared" si="1"/>
        <v>0.23480348773343396</v>
      </c>
      <c r="AM23" s="115">
        <f t="shared" si="6"/>
        <v>0</v>
      </c>
      <c r="AN23" s="111">
        <f t="shared" si="7"/>
        <v>0.23480348773343396</v>
      </c>
      <c r="AO23" s="115">
        <f t="shared" si="8"/>
        <v>100</v>
      </c>
      <c r="AP23" s="116">
        <f t="shared" si="9"/>
        <v>0</v>
      </c>
      <c r="AQ23" s="116">
        <f t="shared" si="10"/>
        <v>100</v>
      </c>
      <c r="AR23" s="116">
        <f t="shared" si="11"/>
        <v>0</v>
      </c>
      <c r="AS23" s="116">
        <f t="shared" si="12"/>
        <v>0</v>
      </c>
      <c r="AT23" s="175"/>
      <c r="AU23" s="182"/>
      <c r="AV23" s="210">
        <f t="shared" si="13"/>
        <v>0.23768387096774196</v>
      </c>
      <c r="AW23" s="210">
        <f t="shared" si="14"/>
        <v>0.47248735870117592</v>
      </c>
      <c r="AX23" s="43"/>
      <c r="AY23" s="210">
        <f t="shared" si="15"/>
        <v>-0.48293647906657505</v>
      </c>
      <c r="AZ23" s="210">
        <f t="shared" si="16"/>
        <v>0.47248735870117592</v>
      </c>
      <c r="BA23" s="210">
        <f t="shared" si="17"/>
        <v>0.27519380121303549</v>
      </c>
      <c r="BB23" s="210">
        <f t="shared" si="18"/>
        <v>-0.13290112541877033</v>
      </c>
      <c r="BC23" s="210">
        <f t="shared" si="2"/>
        <v>0.23322764281322048</v>
      </c>
      <c r="BD23" s="210">
        <f t="shared" si="3"/>
        <v>7.5731628226079692E-2</v>
      </c>
    </row>
    <row r="24" spans="2:56" ht="16.5" thickBot="1" x14ac:dyDescent="0.3">
      <c r="B24" s="148"/>
      <c r="C24" s="105" t="s">
        <v>102</v>
      </c>
      <c r="D24" s="109" t="s">
        <v>108</v>
      </c>
      <c r="E24" s="219">
        <f>MIN(((($E$18/$E$31)+(($E$30*0.8*($E$36-$E$34))/$E$29))*100),100)</f>
        <v>78.392434988179673</v>
      </c>
      <c r="F24" s="13" t="s">
        <v>11</v>
      </c>
      <c r="G24" s="144"/>
      <c r="H24" s="125"/>
      <c r="I24" s="125"/>
      <c r="J24" s="118"/>
      <c r="K24" s="118"/>
      <c r="L24" s="125"/>
      <c r="M24" s="125"/>
      <c r="N24" s="125"/>
      <c r="O24" s="125"/>
      <c r="P24" s="157"/>
      <c r="Q24" s="160"/>
      <c r="R24" s="163"/>
      <c r="S24" s="189" t="s">
        <v>78</v>
      </c>
      <c r="T24" s="42">
        <f>(0.0485)*((IF(AH8&gt;AG8,AH8-AG8,0))+(IF(AH9&gt;AG9,AH9-AG9,0))+(IF(AH10&gt;AG10,AH10-AG10,0))+(IF(AH11&gt;AG11,AH11-AG11,0))+(IF(AH12&gt;AG12,AH12-AG12,0))+(IF(AH13&gt;AG13,AH13-AG13,0))+(IF(AH14&gt;AG14,AH14-AG14,0))+(IF(AH15&gt;AG15,AH15-AG15,0))+(IF(AH16&gt;AG16,AH16-AG16,0))+(IF(AH17&gt;AG17,AH17-AG17,0))+(IF(AH18&gt;AG18,AH18-AG18,0))+(IF(AH19&gt;AG19,AH19-AG19,0))+(IF(AH20&gt;AG20,AH20-AG20,0))+(IF(AH21&gt;AG21,AH21-AG21,0))+(IF(AH22&gt;AG22,AH22-AG22,0))+(IF(AH23&gt;AG23,AH23-AG23,0))+(IF(AH24&gt;AG24,AH24-AG24,0))+(IF(AH25&gt;AG25,AH25-AG25,0))+(IF(AH26&gt;AG26,AH26-AG26,0))+(IF(AH27&gt;AG27,AH27-AG27,0))+(IF(AH28&gt;AG28,AH28-AG28,0))+(IF(AH29&gt;AG29,AH29-AG29,0))+(IF(AH30&gt;AG30,AH30-AG30,0))+(IF(AH31&gt;AG31,AH31-AG31,0)))</f>
        <v>0</v>
      </c>
      <c r="U24" s="41" t="s">
        <v>32</v>
      </c>
      <c r="V24" s="215"/>
      <c r="W24" s="220"/>
      <c r="X24" s="220"/>
      <c r="Y24" s="220"/>
      <c r="Z24" s="220"/>
      <c r="AA24" s="220"/>
      <c r="AB24" s="177"/>
      <c r="AC24" s="43"/>
      <c r="AD24" s="148"/>
      <c r="AE24" s="68">
        <f t="shared" si="4"/>
        <v>0.70833333333333337</v>
      </c>
      <c r="AF24" s="108">
        <v>17</v>
      </c>
      <c r="AG24" s="112">
        <f>(IF(((AF24&gt;=$D$34)*AND(AF24&lt;$D$36)),$D$30,0))+(IF($D$15="No",0,(IF(((AF24&gt;=$E$34)*AND(AF24&lt;$E$36)),$E$30,0))))+IF($K$18="Yes",LoadData!B20,0)</f>
        <v>6.9167419354838708</v>
      </c>
      <c r="AH24" s="116">
        <f>IF($L$8="No",0,WindData!B20)</f>
        <v>0</v>
      </c>
      <c r="AI24" s="116">
        <f>SolarData!B23</f>
        <v>0</v>
      </c>
      <c r="AJ24" s="113">
        <f t="shared" si="5"/>
        <v>-6.9167419354838708</v>
      </c>
      <c r="AK24" s="114">
        <f t="shared" si="0"/>
        <v>0</v>
      </c>
      <c r="AL24" s="115">
        <f t="shared" si="1"/>
        <v>0</v>
      </c>
      <c r="AM24" s="115">
        <f t="shared" si="6"/>
        <v>-4.9167419354838708</v>
      </c>
      <c r="AN24" s="111">
        <f t="shared" si="7"/>
        <v>-4.9167419354838708</v>
      </c>
      <c r="AO24" s="115">
        <f t="shared" si="8"/>
        <v>0</v>
      </c>
      <c r="AP24" s="116">
        <f t="shared" si="9"/>
        <v>0</v>
      </c>
      <c r="AQ24" s="116">
        <f t="shared" si="10"/>
        <v>0</v>
      </c>
      <c r="AR24" s="116">
        <f t="shared" si="11"/>
        <v>28.915347986885493</v>
      </c>
      <c r="AS24" s="116">
        <f t="shared" si="12"/>
        <v>71.084652013114507</v>
      </c>
      <c r="AT24" s="175"/>
      <c r="AU24" s="182"/>
      <c r="AV24" s="210">
        <f t="shared" si="13"/>
        <v>6.9167419354838708</v>
      </c>
      <c r="AW24" s="210">
        <f t="shared" si="14"/>
        <v>2</v>
      </c>
      <c r="AX24" s="43"/>
      <c r="AY24" s="210">
        <f t="shared" si="15"/>
        <v>6.1961215854495535</v>
      </c>
      <c r="AZ24" s="210">
        <f t="shared" si="16"/>
        <v>2</v>
      </c>
      <c r="BA24" s="210">
        <f t="shared" si="17"/>
        <v>1.8027064425118595</v>
      </c>
      <c r="BB24" s="210">
        <f t="shared" si="18"/>
        <v>11.169788300676707</v>
      </c>
      <c r="BC24" s="210">
        <f t="shared" si="2"/>
        <v>38.391922701673892</v>
      </c>
      <c r="BD24" s="210">
        <f t="shared" si="3"/>
        <v>3.2497505178737645</v>
      </c>
    </row>
    <row r="25" spans="2:56" ht="16.5" thickBot="1" x14ac:dyDescent="0.3">
      <c r="B25" s="148"/>
      <c r="C25" s="120"/>
      <c r="D25" s="109" t="s">
        <v>100</v>
      </c>
      <c r="E25" s="219">
        <f>($E$24/100)*$E$32</f>
        <v>70.553191489361708</v>
      </c>
      <c r="F25" s="13" t="s">
        <v>97</v>
      </c>
      <c r="G25" s="144"/>
      <c r="H25" s="125"/>
      <c r="I25" s="125"/>
      <c r="J25" s="125"/>
      <c r="K25" s="125"/>
      <c r="L25" s="125"/>
      <c r="M25" s="125"/>
      <c r="N25" s="125"/>
      <c r="O25" s="125"/>
      <c r="P25" s="157"/>
      <c r="Q25" s="162"/>
      <c r="R25" s="92" t="s">
        <v>77</v>
      </c>
      <c r="S25" s="189" t="s">
        <v>76</v>
      </c>
      <c r="T25" s="42">
        <f>(SUM(AI8:AI31))*(IF($L$11&lt;=30,0.1339,(IF(($L$11&gt;30)*AND($L$11&lt;=75),0.1213,(IF(($L$11&gt;75)*AND($L$11&lt;=375),0.1171,(IF(($L$11&gt;375)*AND($L$11&lt;=1125),0.0998,(IF(($L$11&gt;1125)*AND($L$11&lt;=1875),0.0954,(IF($L$11&gt;1875,0.0616,0))))))))))))</f>
        <v>0.6859514666596207</v>
      </c>
      <c r="U25" s="41" t="s">
        <v>32</v>
      </c>
      <c r="V25" s="215"/>
      <c r="W25" s="216"/>
      <c r="AB25" s="182"/>
      <c r="AC25" s="43"/>
      <c r="AD25" s="148"/>
      <c r="AE25" s="68">
        <f t="shared" si="4"/>
        <v>0.75</v>
      </c>
      <c r="AF25" s="108">
        <v>18</v>
      </c>
      <c r="AG25" s="112">
        <f>(IF(((AF25&gt;=$D$34)*AND(AF25&lt;$D$36)),$D$30,0))+(IF($D$15="No",0,(IF(((AF25&gt;=$E$34)*AND(AF25&lt;$E$36)),$E$30,0))))+IF($K$18="Yes",LoadData!B21,0)</f>
        <v>6.9927387096774192</v>
      </c>
      <c r="AH25" s="116">
        <f>IF($L$8="No",0,WindData!B21)</f>
        <v>0</v>
      </c>
      <c r="AI25" s="116">
        <f>SolarData!B24</f>
        <v>0</v>
      </c>
      <c r="AJ25" s="113">
        <f t="shared" si="5"/>
        <v>-6.9927387096774192</v>
      </c>
      <c r="AK25" s="114">
        <f t="shared" si="0"/>
        <v>0</v>
      </c>
      <c r="AL25" s="115">
        <f t="shared" si="1"/>
        <v>0</v>
      </c>
      <c r="AM25" s="115">
        <f t="shared" si="6"/>
        <v>-6.9927387096774192</v>
      </c>
      <c r="AN25" s="111">
        <f t="shared" si="7"/>
        <v>-6.9927387096774192</v>
      </c>
      <c r="AO25" s="115">
        <f t="shared" si="8"/>
        <v>0</v>
      </c>
      <c r="AP25" s="116">
        <f t="shared" si="9"/>
        <v>0</v>
      </c>
      <c r="AQ25" s="116">
        <f t="shared" si="10"/>
        <v>0</v>
      </c>
      <c r="AR25" s="116">
        <f t="shared" si="11"/>
        <v>0</v>
      </c>
      <c r="AS25" s="116">
        <f t="shared" si="12"/>
        <v>100</v>
      </c>
      <c r="AT25" s="175"/>
      <c r="AU25" s="182"/>
      <c r="AV25" s="210">
        <f t="shared" si="13"/>
        <v>6.9927387096774192</v>
      </c>
      <c r="AW25" s="210">
        <f t="shared" si="14"/>
        <v>0</v>
      </c>
      <c r="AX25" s="43"/>
      <c r="AY25" s="210">
        <f t="shared" si="15"/>
        <v>6.2721183596431018</v>
      </c>
      <c r="AZ25" s="210">
        <f t="shared" si="16"/>
        <v>0</v>
      </c>
      <c r="BA25" s="210">
        <f t="shared" si="17"/>
        <v>-0.19729355748814045</v>
      </c>
      <c r="BB25" s="210">
        <f t="shared" si="18"/>
        <v>-1.2374485441606675</v>
      </c>
      <c r="BC25" s="210">
        <f t="shared" si="2"/>
        <v>39.339468717372071</v>
      </c>
      <c r="BD25" s="210">
        <f t="shared" si="3"/>
        <v>3.8924747826326184E-2</v>
      </c>
    </row>
    <row r="26" spans="2:56" ht="16.5" thickBot="1" x14ac:dyDescent="0.3">
      <c r="B26" s="149"/>
      <c r="C26" s="158"/>
      <c r="D26" s="158"/>
      <c r="E26" s="158"/>
      <c r="F26" s="158"/>
      <c r="G26" s="150"/>
      <c r="H26" s="125"/>
      <c r="I26" s="125"/>
      <c r="J26" s="125"/>
      <c r="K26" s="125"/>
      <c r="L26" s="125"/>
      <c r="M26" s="125"/>
      <c r="N26" s="125"/>
      <c r="O26" s="125"/>
      <c r="P26" s="157"/>
      <c r="Q26" s="162"/>
      <c r="R26" s="163"/>
      <c r="S26" s="189" t="s">
        <v>78</v>
      </c>
      <c r="T26" s="42">
        <f>((0.0485)*(IF(AN8&gt;0,AN8,0)+IF(AN9&gt;0,AN9,0)+IF(AN10&gt;0,AN10,0)+IF(AN11&gt;0,AN11,0)+IF(AN12&gt;0,AN12,0)+IF(AN13&gt;0,AN13,0)+IF(AN14&gt;0,AN14,0)+IF(AN15&gt;0,AN15,0)+IF(AN16&gt;0,AN16,0)+IF(AN17&gt;0,AN17,0)+IF(AN18&gt;0,AN18,0)+IF(AN19&gt;0,AN19,0)+IF(AN20&gt;0,AN20,0)+IF(AN21&gt;0,AN21,0)+IF(AN21&gt;0,AN21,0)+IF(AN22&gt;0,AN22,0)+IF(AN23&gt;0,AN23,0)+IF(AN24&gt;0,AN24,0)+IF(AN25&gt;0,AN25,0)+IF(AN26&gt;0,AN26,0)+IF(AN27&gt;0,AN27,0)+IF(AN28&gt;0,AN28,0)+IF(AN29&gt;0,AN29,0)+IF(AN30&gt;0,AN30,0)+IF(AN31&gt;0,AN31,0)))-$T$24</f>
        <v>1.7399733464958097E-2</v>
      </c>
      <c r="U26" s="41" t="s">
        <v>32</v>
      </c>
      <c r="V26" s="215"/>
      <c r="W26" s="216"/>
      <c r="X26" s="181"/>
      <c r="Y26" s="181"/>
      <c r="Z26" s="181"/>
      <c r="AA26" s="181"/>
      <c r="AB26" s="182"/>
      <c r="AC26" s="43"/>
      <c r="AD26" s="148"/>
      <c r="AE26" s="68">
        <f t="shared" si="4"/>
        <v>0.79166666666666663</v>
      </c>
      <c r="AF26" s="108">
        <v>19</v>
      </c>
      <c r="AG26" s="112">
        <f>(IF(((AF26&gt;=$D$34)*AND(AF26&lt;$D$36)),$D$30,0))+(IF($D$15="No",0,(IF(((AF26&gt;=$E$34)*AND(AF26&lt;$E$36)),$E$30,0))))+IF($K$18="Yes",LoadData!B22,0)</f>
        <v>0.41123709677419357</v>
      </c>
      <c r="AH26" s="116">
        <f>IF($L$8="No",0,WindData!B22)</f>
        <v>0</v>
      </c>
      <c r="AI26" s="116">
        <f>SolarData!B25</f>
        <v>0</v>
      </c>
      <c r="AJ26" s="113">
        <f t="shared" si="5"/>
        <v>-0.41123709677419357</v>
      </c>
      <c r="AK26" s="114">
        <f t="shared" si="0"/>
        <v>0</v>
      </c>
      <c r="AL26" s="115">
        <f t="shared" si="1"/>
        <v>0</v>
      </c>
      <c r="AM26" s="115">
        <f t="shared" si="6"/>
        <v>-0.41123709677419357</v>
      </c>
      <c r="AN26" s="111">
        <f t="shared" si="7"/>
        <v>-0.41123709677419357</v>
      </c>
      <c r="AO26" s="115">
        <f t="shared" si="8"/>
        <v>0</v>
      </c>
      <c r="AP26" s="116">
        <f t="shared" si="9"/>
        <v>0</v>
      </c>
      <c r="AQ26" s="116">
        <f t="shared" si="10"/>
        <v>0</v>
      </c>
      <c r="AR26" s="116">
        <f t="shared" si="11"/>
        <v>0</v>
      </c>
      <c r="AS26" s="116">
        <f t="shared" si="12"/>
        <v>100</v>
      </c>
      <c r="AT26" s="175"/>
      <c r="AU26" s="182"/>
      <c r="AV26" s="210">
        <f t="shared" si="13"/>
        <v>0.41123709677419357</v>
      </c>
      <c r="AW26" s="210">
        <f t="shared" si="14"/>
        <v>0</v>
      </c>
      <c r="AX26" s="43"/>
      <c r="AY26" s="210">
        <f t="shared" si="15"/>
        <v>-0.30938325326012345</v>
      </c>
      <c r="AZ26" s="210">
        <f t="shared" si="16"/>
        <v>0</v>
      </c>
      <c r="BA26" s="210">
        <f t="shared" si="17"/>
        <v>-0.19729355748814045</v>
      </c>
      <c r="BB26" s="210">
        <f t="shared" si="18"/>
        <v>6.1039322662944082E-2</v>
      </c>
      <c r="BC26" s="210">
        <f t="shared" si="2"/>
        <v>9.5717997397817681E-2</v>
      </c>
      <c r="BD26" s="210">
        <f t="shared" si="3"/>
        <v>3.8924747826326184E-2</v>
      </c>
    </row>
    <row r="27" spans="2:56" ht="17.25" thickTop="1" thickBot="1" x14ac:dyDescent="0.3">
      <c r="B27" s="43"/>
      <c r="C27" s="118"/>
      <c r="D27" s="118"/>
      <c r="E27" s="118"/>
      <c r="F27" s="118"/>
      <c r="G27" s="118"/>
      <c r="H27" s="125"/>
      <c r="I27" s="118"/>
      <c r="J27" s="118"/>
      <c r="K27" s="118"/>
      <c r="L27" s="118"/>
      <c r="M27" s="125"/>
      <c r="N27" s="118"/>
      <c r="O27" s="125"/>
      <c r="P27" s="157"/>
      <c r="Q27" s="162"/>
      <c r="R27" s="92" t="s">
        <v>29</v>
      </c>
      <c r="S27" s="189" t="s">
        <v>79</v>
      </c>
      <c r="T27" s="42">
        <f>(IF($K$5="Aberdeen",0.1653,(IF($K$5="Aughton",0.1669,(IF($K$5="Belfast",0.1572,(IF($K$5="Birmingham",0.1557,(IF($K$5="Channel Islands (Jersey)",0.145,(IF($K$5="Dundee",0.1653,(IF($K$5="Edinburgh",0.1542,(IF($K$5="Finningley",0.1525,(IF($K$5="Glasgow",0.1542,(IF($K$5="Hemsby",0.1517,(IF($K$5="Lerwick",0.1653,(IF($K$5="London (Gatwick)",0.1536,(IF($K$5="Malin",0.1572,(IF($K$5="Oban",0.1653,0))))))))))))))))))))))))))))*(IF(AN8&lt;0,AN8,0)+IF(AN9&lt;0,AN9,0)+IF(AN10&lt;0,AN10,0)+IF(AN11&lt;0,AN11,0)+IF(AN12&lt;0,AN12,0)+IF(AN13&lt;0,AN13,0)+IF(AN14&lt;0,AN14,0)+IF(AN15&lt;0,AN15,0)+IF(AN16&lt;0,AN16,0)+IF(AN17&lt;0,AN17,0)+IF(AN18&lt;0,AN18,0)+IF(AN19&lt;0,AN19,0)+IF(AN20&lt;0,AN20,0)+IF(AN21&lt;0,AN21,0)+IF(AN22&lt;0,AN22,0)+IF(AN23&lt;0,AN23,0)+IF(AN24&lt;0,AN24,0)+IF(AN25&lt;0,AN25,0)+IF(AN26&lt;0,AN26,0)+IF(AN27&lt;0,AN27,0)+IF(AN28&lt;0,AN28,0)+IF(AN29&lt;0,AN29,0)+IF(AN30&lt;0,AN30,0)+IF(AN31&lt;0,AN31,0))</f>
        <v>-3.9958151731342841</v>
      </c>
      <c r="U27" s="41" t="s">
        <v>32</v>
      </c>
      <c r="V27" s="215"/>
      <c r="W27" s="216"/>
      <c r="X27" s="181"/>
      <c r="Y27" s="181"/>
      <c r="Z27" s="181"/>
      <c r="AA27" s="181"/>
      <c r="AB27" s="182"/>
      <c r="AC27" s="43"/>
      <c r="AD27" s="148"/>
      <c r="AE27" s="68">
        <f t="shared" si="4"/>
        <v>0.83333333333333337</v>
      </c>
      <c r="AF27" s="108">
        <v>20</v>
      </c>
      <c r="AG27" s="112">
        <f>(IF(((AF27&gt;=$D$34)*AND(AF27&lt;$D$36)),$D$30,0))+(IF($D$15="No",0,(IF(((AF27&gt;=$E$34)*AND(AF27&lt;$E$36)),$E$30,0))))+IF($K$18="Yes",LoadData!B23,0)</f>
        <v>0.39255483870967739</v>
      </c>
      <c r="AH27" s="116">
        <f>IF($L$8="No",0,WindData!B23)</f>
        <v>0</v>
      </c>
      <c r="AI27" s="116">
        <f>SolarData!B26</f>
        <v>0</v>
      </c>
      <c r="AJ27" s="113">
        <f t="shared" si="5"/>
        <v>-0.39255483870967739</v>
      </c>
      <c r="AK27" s="114">
        <f t="shared" si="0"/>
        <v>0</v>
      </c>
      <c r="AL27" s="115">
        <f t="shared" si="1"/>
        <v>0</v>
      </c>
      <c r="AM27" s="115">
        <f t="shared" si="6"/>
        <v>-0.39255483870967739</v>
      </c>
      <c r="AN27" s="111">
        <f t="shared" si="7"/>
        <v>-0.39255483870967739</v>
      </c>
      <c r="AO27" s="115">
        <f t="shared" si="8"/>
        <v>0</v>
      </c>
      <c r="AP27" s="116">
        <f t="shared" si="9"/>
        <v>0</v>
      </c>
      <c r="AQ27" s="116">
        <f t="shared" si="10"/>
        <v>0</v>
      </c>
      <c r="AR27" s="116">
        <f t="shared" si="11"/>
        <v>0</v>
      </c>
      <c r="AS27" s="116">
        <f t="shared" si="12"/>
        <v>100</v>
      </c>
      <c r="AT27" s="175"/>
      <c r="AU27" s="182"/>
      <c r="AV27" s="210">
        <f t="shared" si="13"/>
        <v>0.39255483870967739</v>
      </c>
      <c r="AW27" s="210">
        <f t="shared" si="14"/>
        <v>0</v>
      </c>
      <c r="AX27" s="43"/>
      <c r="AY27" s="210">
        <f t="shared" si="15"/>
        <v>-0.32806551132463962</v>
      </c>
      <c r="AZ27" s="210">
        <f t="shared" si="16"/>
        <v>0</v>
      </c>
      <c r="BA27" s="210">
        <f t="shared" si="17"/>
        <v>-0.19729355748814045</v>
      </c>
      <c r="BB27" s="210">
        <f t="shared" si="18"/>
        <v>6.4725211818403974E-2</v>
      </c>
      <c r="BC27" s="210">
        <f t="shared" si="2"/>
        <v>0.10762697972069725</v>
      </c>
      <c r="BD27" s="210">
        <f t="shared" si="3"/>
        <v>3.8924747826326184E-2</v>
      </c>
    </row>
    <row r="28" spans="2:56" ht="15.75" thickBot="1" x14ac:dyDescent="0.3">
      <c r="B28" s="43"/>
      <c r="C28" s="23" t="s">
        <v>173</v>
      </c>
      <c r="D28" s="5" t="s">
        <v>95</v>
      </c>
      <c r="E28" s="47" t="s">
        <v>96</v>
      </c>
      <c r="F28" s="118"/>
      <c r="G28" s="118"/>
      <c r="H28" s="125"/>
      <c r="I28" s="125"/>
      <c r="J28" s="118"/>
      <c r="K28" s="118"/>
      <c r="L28" s="118"/>
      <c r="M28" s="125"/>
      <c r="N28" s="125"/>
      <c r="O28" s="125"/>
      <c r="P28" s="157"/>
      <c r="Q28" s="162"/>
      <c r="R28" s="171"/>
      <c r="S28" s="171"/>
      <c r="T28" s="171"/>
      <c r="U28" s="172"/>
      <c r="V28" s="215"/>
      <c r="W28" s="217"/>
      <c r="X28" s="125"/>
      <c r="Y28" s="125"/>
      <c r="Z28" s="125"/>
      <c r="AA28" s="181"/>
      <c r="AB28" s="182"/>
      <c r="AC28" s="43"/>
      <c r="AD28" s="148"/>
      <c r="AE28" s="68">
        <f t="shared" si="4"/>
        <v>0.875</v>
      </c>
      <c r="AF28" s="108">
        <v>21</v>
      </c>
      <c r="AG28" s="112">
        <f>(IF(((AF28&gt;=$D$34)*AND(AF28&lt;$D$36)),$D$30,0))+(IF($D$15="No",0,(IF(((AF28&gt;=$E$34)*AND(AF28&lt;$E$36)),$E$30,0))))+IF($K$18="Yes",LoadData!B24,0)</f>
        <v>0.36088870967741932</v>
      </c>
      <c r="AH28" s="116">
        <f>IF($L$8="No",0,WindData!B24)</f>
        <v>0</v>
      </c>
      <c r="AI28" s="116">
        <f>SolarData!B27</f>
        <v>0</v>
      </c>
      <c r="AJ28" s="113">
        <f t="shared" si="5"/>
        <v>-0.36088870967741932</v>
      </c>
      <c r="AK28" s="114">
        <f t="shared" si="0"/>
        <v>0</v>
      </c>
      <c r="AL28" s="115">
        <f t="shared" si="1"/>
        <v>0</v>
      </c>
      <c r="AM28" s="115">
        <f t="shared" si="6"/>
        <v>-0.36088870967741932</v>
      </c>
      <c r="AN28" s="111">
        <f t="shared" si="7"/>
        <v>-0.36088870967741932</v>
      </c>
      <c r="AO28" s="115">
        <f t="shared" si="8"/>
        <v>0</v>
      </c>
      <c r="AP28" s="116">
        <f t="shared" si="9"/>
        <v>0</v>
      </c>
      <c r="AQ28" s="116">
        <f t="shared" si="10"/>
        <v>0</v>
      </c>
      <c r="AR28" s="116">
        <f t="shared" si="11"/>
        <v>0</v>
      </c>
      <c r="AS28" s="116">
        <f t="shared" si="12"/>
        <v>100</v>
      </c>
      <c r="AT28" s="175"/>
      <c r="AU28" s="182"/>
      <c r="AV28" s="210">
        <f t="shared" si="13"/>
        <v>0.36088870967741932</v>
      </c>
      <c r="AW28" s="210">
        <f t="shared" si="14"/>
        <v>0</v>
      </c>
      <c r="AX28" s="43"/>
      <c r="AY28" s="210">
        <f t="shared" si="15"/>
        <v>-0.3597316403568977</v>
      </c>
      <c r="AZ28" s="210">
        <f t="shared" si="16"/>
        <v>0</v>
      </c>
      <c r="BA28" s="210">
        <f t="shared" si="17"/>
        <v>-0.19729355748814045</v>
      </c>
      <c r="BB28" s="210">
        <f t="shared" si="18"/>
        <v>7.0972735067056661E-2</v>
      </c>
      <c r="BC28" s="210">
        <f t="shared" si="2"/>
        <v>0.12940685307386438</v>
      </c>
      <c r="BD28" s="210">
        <f t="shared" si="3"/>
        <v>3.8924747826326184E-2</v>
      </c>
    </row>
    <row r="29" spans="2:56" ht="16.5" thickBot="1" x14ac:dyDescent="0.3">
      <c r="B29" s="182"/>
      <c r="C29" s="134" t="s">
        <v>103</v>
      </c>
      <c r="D29" s="135">
        <f>IF($E$5="Mitsubishi Outlander",12,(IF($E$5="Nissan Leaf",24,(IF($E$5="Renault Zoe",22,(IF($E$5="BMW i3",18.8,(IF($E$5="Vauxhall Ampera",16,(IF($E$5="Toyota Prius",4.4,(IF($E$5="Volvo V60",11.2,(IF($E$5="BMW i8",7,(IF($E$5="Tesla Model S",60,(IF($E$5="Peugeot iOn",16,(IF($E$5="Mitsubishi i MiEV",16,(IF($E$5="Citroen C Zero",14.5,(IF($E$5="Renault Kangoo",22,(IF($E$5="Nissan ENV 200",24,(IF($E$5="smart fortwo ED",17.6,(IF($E$5="Chevrolet Volt",16,(IF($E$5="Volkswagen E up",18.7,(IF($E$5="Renault Twizy",6.1,(IF($E$5="Porsche Panamera E Hybrid",9.4,(IF($E$5="Tesla Roadster",56,(IF($E$5="Renault Fluence",22,0)))))))))))))))))))))))))))))))))))))))))</f>
        <v>24</v>
      </c>
      <c r="E29" s="135">
        <f>IF($E$17="Mitsubishi Outlander",12,(IF($E$17="Nissan Leaf",24,(IF($E$17="Renault Zoe",22,(IF($E$17="BMW i3",18.8,(IF($E$17="Vauxhall Ampera",16,(IF($E$17="Toyota Prius",4.4,(IF($E$17="Volvo V60",11.2,(IF($E$17="BMW i8",7,(IF($E$17="Tesla Model S",60,(IF($E$17="Peugeot iOn",16,(IF($E$17="Mitsubishi i MiEV",16,(IF($E$17="Citroen C Zero",14.5,(IF($E$17="Renault Kangoo",22,(IF($E$17="Nissan ENV 200",24,(IF($E$17="smart fortwo ED",17.6,(IF($E$17="Chevrolet Volt",16,(IF($E$17="Volkswagen E up",18.7,(IF($E$17="Renault Twizy",6.1,(IF($E$17="Porsche Panamera E Hybrid",9.4,(IF($E$17="Tesla Roadster",56,(IF($E$17="Renault Fluence",22,0)))))))))))))))))))))))))))))))))))))))))</f>
        <v>18.8</v>
      </c>
      <c r="F29" s="118"/>
      <c r="G29" s="118"/>
      <c r="H29" s="125"/>
      <c r="I29" s="125"/>
      <c r="J29" s="118"/>
      <c r="K29" s="118"/>
      <c r="L29" s="118"/>
      <c r="M29" s="125"/>
      <c r="N29" s="125"/>
      <c r="O29" s="125"/>
      <c r="P29" s="157"/>
      <c r="Q29" s="173"/>
      <c r="R29" s="258" t="s">
        <v>75</v>
      </c>
      <c r="S29" s="260"/>
      <c r="T29" s="42">
        <f>SUM($T$23:$T$27)</f>
        <v>-3.2924639730097054</v>
      </c>
      <c r="U29" s="41" t="s">
        <v>32</v>
      </c>
      <c r="V29" s="215"/>
      <c r="W29" s="216"/>
      <c r="X29" s="181"/>
      <c r="Y29" s="181"/>
      <c r="Z29" s="181"/>
      <c r="AA29" s="181"/>
      <c r="AB29" s="182"/>
      <c r="AC29" s="43"/>
      <c r="AD29" s="148"/>
      <c r="AE29" s="68">
        <f t="shared" si="4"/>
        <v>0.91666666666666663</v>
      </c>
      <c r="AF29" s="108">
        <v>22</v>
      </c>
      <c r="AG29" s="112">
        <f>(IF(((AF29&gt;=$D$34)*AND(AF29&lt;$D$36)),$D$30,0))+(IF($D$15="No",0,(IF(((AF29&gt;=$E$34)*AND(AF29&lt;$E$36)),$E$30,0))))+IF($K$18="Yes",LoadData!B25,0)</f>
        <v>0.32712741935483869</v>
      </c>
      <c r="AH29" s="116">
        <f>IF($L$8="No",0,WindData!B25)</f>
        <v>0</v>
      </c>
      <c r="AI29" s="116">
        <f>SolarData!B28</f>
        <v>0</v>
      </c>
      <c r="AJ29" s="113">
        <f t="shared" si="5"/>
        <v>-0.32712741935483869</v>
      </c>
      <c r="AK29" s="114">
        <f t="shared" si="0"/>
        <v>0</v>
      </c>
      <c r="AL29" s="115">
        <f t="shared" si="1"/>
        <v>0</v>
      </c>
      <c r="AM29" s="115">
        <f t="shared" si="6"/>
        <v>-0.32712741935483869</v>
      </c>
      <c r="AN29" s="111">
        <f t="shared" si="7"/>
        <v>-0.32712741935483869</v>
      </c>
      <c r="AO29" s="115">
        <f t="shared" si="8"/>
        <v>0</v>
      </c>
      <c r="AP29" s="116">
        <f t="shared" si="9"/>
        <v>0</v>
      </c>
      <c r="AQ29" s="116">
        <f t="shared" si="10"/>
        <v>0</v>
      </c>
      <c r="AR29" s="116">
        <f t="shared" si="11"/>
        <v>0</v>
      </c>
      <c r="AS29" s="116">
        <f t="shared" si="12"/>
        <v>100</v>
      </c>
      <c r="AT29" s="175"/>
      <c r="AU29" s="182"/>
      <c r="AV29" s="210">
        <f t="shared" si="13"/>
        <v>0.32712741935483869</v>
      </c>
      <c r="AW29" s="210">
        <f t="shared" si="14"/>
        <v>0</v>
      </c>
      <c r="AX29" s="43"/>
      <c r="AY29" s="210">
        <f t="shared" si="15"/>
        <v>-0.39349293067947833</v>
      </c>
      <c r="AZ29" s="210">
        <f t="shared" si="16"/>
        <v>0</v>
      </c>
      <c r="BA29" s="210">
        <f t="shared" si="17"/>
        <v>-0.19729355748814045</v>
      </c>
      <c r="BB29" s="210">
        <f t="shared" si="18"/>
        <v>7.7633620140188528E-2</v>
      </c>
      <c r="BC29" s="210">
        <f t="shared" si="2"/>
        <v>0.15483668649472473</v>
      </c>
      <c r="BD29" s="210">
        <f t="shared" si="3"/>
        <v>3.8924747826326184E-2</v>
      </c>
    </row>
    <row r="30" spans="2:56" ht="15.75" thickBot="1" x14ac:dyDescent="0.3">
      <c r="B30" s="182"/>
      <c r="C30" s="134" t="s">
        <v>1</v>
      </c>
      <c r="D30" s="135">
        <f>IF($D$8="13A Single-phase AC",2.3,(IF($D$8="16A Single-phase AC",3.3,(IF($D$8="BMW i Wallbox Pure",4.6,(IF($D$8="32A Single-phase AC",6.6,(IF($D$8="BMW i Wallbox Pro",7.4,(IF($D$8="16A 3-phase AC",11,(IF($D$8="32A 3-phase AC",22,(IF($D$8="64A 3-phase Rapid AC",43,(IF($D$8="125A Rapid DC",50,(IF($D$8="Tesla Supercharger",120,0)))))))))))))))))))</f>
        <v>3.3</v>
      </c>
      <c r="E30" s="135">
        <f>IF($D$20="13A Single-phase AC",2.3,(IF($D$20="16A Single-phase AC",3.3,(IF($D$20="BMW i Wallbox Pure",4.6,(IF($D$20="32A Single-phase AC",6.6,(IF($D$20="BMW i Wallbox Pro",7.4,(IF($D$20="16A 3-phase AC",11,(IF($D$20="32A 3-phase AC",22,(IF($D$20="64A 3-phase Rapid AC",43,(IF($D$20="125A Rapid DC",50,(IF("Tesla Supercharger",120,0)))))))))))))))))))</f>
        <v>6.6</v>
      </c>
      <c r="F30" s="118"/>
      <c r="G30" s="125"/>
      <c r="H30" s="125"/>
      <c r="I30" s="125"/>
      <c r="J30" s="118"/>
      <c r="K30" s="118"/>
      <c r="L30" s="118"/>
      <c r="M30" s="125"/>
      <c r="N30" s="125"/>
      <c r="O30" s="125"/>
      <c r="P30" s="176"/>
      <c r="Q30" s="158"/>
      <c r="R30" s="158"/>
      <c r="S30" s="158"/>
      <c r="T30" s="158"/>
      <c r="U30" s="178"/>
      <c r="V30" s="177"/>
      <c r="W30" s="218"/>
      <c r="X30" s="182"/>
      <c r="Y30" s="182"/>
      <c r="Z30" s="182"/>
      <c r="AA30" s="182"/>
      <c r="AB30" s="182"/>
      <c r="AC30" s="43"/>
      <c r="AD30" s="148"/>
      <c r="AE30" s="68">
        <f t="shared" si="4"/>
        <v>0.95833333333333337</v>
      </c>
      <c r="AF30" s="108">
        <v>23</v>
      </c>
      <c r="AG30" s="112">
        <f>(IF(((AF30&gt;=$D$34)*AND(AF30&lt;$D$36)),$D$30,0))+(IF($D$15="No",0,(IF(((AF30&gt;=$E$34)*AND(AF30&lt;$E$36)),$E$30,0))))+IF($K$18="Yes",LoadData!B26,0)</f>
        <v>0.28951774193548396</v>
      </c>
      <c r="AH30" s="116">
        <f>IF($L$8="No",0,WindData!B26)</f>
        <v>0</v>
      </c>
      <c r="AI30" s="116">
        <f>SolarData!B29</f>
        <v>0</v>
      </c>
      <c r="AJ30" s="113">
        <f t="shared" si="5"/>
        <v>-0.28951774193548396</v>
      </c>
      <c r="AK30" s="114">
        <f t="shared" si="0"/>
        <v>0</v>
      </c>
      <c r="AL30" s="115">
        <f t="shared" si="1"/>
        <v>0</v>
      </c>
      <c r="AM30" s="115">
        <f t="shared" si="6"/>
        <v>-0.28951774193548396</v>
      </c>
      <c r="AN30" s="111">
        <f t="shared" si="7"/>
        <v>-0.28951774193548396</v>
      </c>
      <c r="AO30" s="115">
        <f t="shared" si="8"/>
        <v>0</v>
      </c>
      <c r="AP30" s="116">
        <f t="shared" si="9"/>
        <v>0</v>
      </c>
      <c r="AQ30" s="116">
        <f t="shared" si="10"/>
        <v>0</v>
      </c>
      <c r="AR30" s="116">
        <f t="shared" si="11"/>
        <v>0</v>
      </c>
      <c r="AS30" s="116">
        <f t="shared" si="12"/>
        <v>100</v>
      </c>
      <c r="AT30" s="175"/>
      <c r="AU30" s="182"/>
      <c r="AV30" s="210">
        <f t="shared" si="13"/>
        <v>0.28951774193548396</v>
      </c>
      <c r="AW30" s="210">
        <f t="shared" si="14"/>
        <v>0</v>
      </c>
      <c r="AX30" s="43"/>
      <c r="AY30" s="210">
        <f t="shared" si="15"/>
        <v>-0.43110260809883305</v>
      </c>
      <c r="AZ30" s="210">
        <f t="shared" si="16"/>
        <v>0</v>
      </c>
      <c r="BA30" s="210">
        <f t="shared" si="17"/>
        <v>-0.19729355748814045</v>
      </c>
      <c r="BB30" s="210">
        <f t="shared" si="18"/>
        <v>8.5053767194234409E-2</v>
      </c>
      <c r="BC30" s="210">
        <f t="shared" si="2"/>
        <v>0.18584945870961603</v>
      </c>
      <c r="BD30" s="210">
        <f t="shared" si="3"/>
        <v>3.8924747826326184E-2</v>
      </c>
    </row>
    <row r="31" spans="2:56" ht="15.75" thickBot="1" x14ac:dyDescent="0.3">
      <c r="B31" s="182"/>
      <c r="C31" s="134" t="s">
        <v>153</v>
      </c>
      <c r="D31" s="135">
        <f>IF($E$5="Mitsubishi Outlander",16,(IF($E$5="Nissan Leaf",12,(IF($E$5="Renault Zoe",100,(IF($E$5="BMW i3",90,(IF($E$5="Vauxhall Ampera",50,(IF($E$5="Toyota Prius",15.5,(IF($E$5="Volvo V60",30,(IF($E$5="BMW i8",23,(IF($E$5="Tesla Model S",230,(IF($E$5="Peugeot iOn",16,(IF($E$5="Mitsubishi i MiEV",16,(IF($E$5="Citroen C Zero",16,(IF($E$5="Renault Kangoo",4,(IF($E$5="Nissan ENV 200",12,(IF($E$5="smart fortwo ED",84,(IF($E$5="Chevrolet Volt",38,(IF($E$5="Volkswagen E up",77,(IF($E$5="Renault Twizy",10,(IF($E$5="Porsche Panamera E Hybrid",8,(IF($E$5="Tesla Roadster",211,(IF($E$5="Renault Fluence",8,0)))))))))))))))))))))))))))))))))))))))))</f>
        <v>12</v>
      </c>
      <c r="E31" s="135">
        <f>IF($E$17="Mitsubishi Outlander",16,(IF($E$17="Nissan Leaf",12,(IF($E$17="Renault Zoe",100,(IF($E$17="BMW i3",90,(IF($E$17="Vauxhall Ampera",50,(IF($E$17="Toyota Prius",15.5,(IF($E$17="Volvo V60",30,(IF($E$17="BMW i8",23,(IF($E$17="Tesla Model S",230,(IF($E$17="Peugeot iOn",16,(IF($E$17="Mitsubishi i MiEV",16,(IF($E$17="Citroen C Zero",16,(IF($E$17="Renault Kangoo",4,(IF($E$17="Nissan ENV 200",12,(IF($E$17="smart fortwo ED",84,(IF($E$17="Chevrolet Volt",38,(IF($E$17="Volkswagen E up",77,(IF($E$17="Renault Twizy",10,(IF($E$17="Porsche Panamera E Hybrid",8,(IF($E$17="Tesla Roadster",211,(IF($E$17="Renault Fluence",8,0)))))))))))))))))))))))))))))))))))))))))</f>
        <v>90</v>
      </c>
      <c r="F31" s="225"/>
      <c r="G31" s="223"/>
      <c r="H31" s="223"/>
      <c r="I31" s="223"/>
      <c r="J31" s="225"/>
      <c r="K31" s="225"/>
      <c r="L31" s="225"/>
      <c r="M31" s="223"/>
      <c r="N31" s="223"/>
      <c r="O31" s="223"/>
      <c r="P31" s="225"/>
      <c r="Q31" s="225"/>
      <c r="R31" s="225"/>
      <c r="S31" s="225"/>
      <c r="T31" s="225"/>
      <c r="U31" s="222"/>
      <c r="V31" s="222"/>
      <c r="W31" s="222"/>
      <c r="X31" s="222"/>
      <c r="Y31" s="222"/>
      <c r="Z31" s="222"/>
      <c r="AA31" s="222"/>
      <c r="AB31" s="222"/>
      <c r="AC31" s="222"/>
      <c r="AD31" s="148"/>
      <c r="AE31" s="68">
        <f t="shared" si="4"/>
        <v>0</v>
      </c>
      <c r="AF31" s="108">
        <v>24</v>
      </c>
      <c r="AG31" s="112">
        <f>(IF(((AF31&gt;=$D$34)*AND(AF31&lt;$D$36)),$D$30,0))+(IF($D$15="No",0,(IF(((AF31&gt;=$E$34)*AND(AF31&lt;$E$36)),$E$30,0))))+IF($K$18="Yes",LoadData!B27,0)</f>
        <v>0.19939516129032259</v>
      </c>
      <c r="AH31" s="116">
        <f>IF($L$8="No",0,WindData!B27)</f>
        <v>0</v>
      </c>
      <c r="AI31" s="116">
        <f>SolarData!B30</f>
        <v>0</v>
      </c>
      <c r="AJ31" s="113">
        <f t="shared" si="5"/>
        <v>-0.19939516129032259</v>
      </c>
      <c r="AK31" s="114">
        <f t="shared" si="0"/>
        <v>0</v>
      </c>
      <c r="AL31" s="115">
        <f t="shared" si="1"/>
        <v>0</v>
      </c>
      <c r="AM31" s="115">
        <f t="shared" si="6"/>
        <v>-0.19939516129032259</v>
      </c>
      <c r="AN31" s="111">
        <f t="shared" si="7"/>
        <v>-0.19939516129032259</v>
      </c>
      <c r="AO31" s="115">
        <f t="shared" si="8"/>
        <v>0</v>
      </c>
      <c r="AP31" s="116">
        <f t="shared" si="9"/>
        <v>0</v>
      </c>
      <c r="AQ31" s="116">
        <f t="shared" si="10"/>
        <v>0</v>
      </c>
      <c r="AR31" s="116">
        <f t="shared" si="11"/>
        <v>0</v>
      </c>
      <c r="AS31" s="116">
        <f t="shared" si="12"/>
        <v>100</v>
      </c>
      <c r="AT31" s="175"/>
      <c r="AU31" s="182"/>
      <c r="AV31" s="210">
        <f t="shared" si="13"/>
        <v>0.19939516129032259</v>
      </c>
      <c r="AW31" s="210">
        <f t="shared" si="14"/>
        <v>0</v>
      </c>
      <c r="AX31" s="43"/>
      <c r="AY31" s="210">
        <f t="shared" si="15"/>
        <v>-0.52122518874399448</v>
      </c>
      <c r="AZ31" s="210">
        <f t="shared" si="16"/>
        <v>0</v>
      </c>
      <c r="BA31" s="210">
        <f t="shared" si="17"/>
        <v>-0.19729355748814045</v>
      </c>
      <c r="BB31" s="210">
        <f t="shared" si="18"/>
        <v>0.10283437173973013</v>
      </c>
      <c r="BC31" s="210">
        <f t="shared" si="2"/>
        <v>0.27167569738121267</v>
      </c>
      <c r="BD31" s="210">
        <f t="shared" si="3"/>
        <v>3.8924747826326184E-2</v>
      </c>
    </row>
    <row r="32" spans="2:56" ht="15.75" thickBot="1" x14ac:dyDescent="0.3">
      <c r="B32" s="182"/>
      <c r="C32" s="134" t="s">
        <v>154</v>
      </c>
      <c r="D32" s="135">
        <f>IF($E$5="Mitsubishi Outlander",32.5,(IF($E$5="Nissan Leaf",124,(IF($E$5="Renault Zoe",100,(IF($E$5="BMW i3",90,(IF($E$5="Vauxhall Ampera",50,(IF($E$5="Toyota Prius",15.5,(IF($E$5="Volvo V60",30,(IF($E$5="BMW i8",23,(IF($E$5="Tesla Model S",230,(IF($E$5="Peugeot iOn",93,(IF($E$5="Mitsubishi i MiEV",100,(IF($E$5="Citroen C Zero",93,(IF($E$5="Renault Kangoo",106,(IF($E$5="Nissan ENV 200",75,(IF($E$5="smart fortwo ED",84,(IF($E$5="Chevrolet Volt",38,(IF($E$5="Volkswagen E up",77,(IF($E$5="Renault Twizy",62,(IF($E$5="Porsche Panamera E Hybrid",22.4,(IF($E$5="Tesla Roadster",211,(IF($E$5="Renault Fluence",115,0)))))))))))))))))))))))))))))))))))))))))</f>
        <v>124</v>
      </c>
      <c r="E32" s="135">
        <f>IF($E$17="Mitsubishi Outlander",32.5,(IF($E$17="Nissan Leaf",124,(IF($E$17="Renault Zoe",100,(IF($E$17="BMW i3",90,(IF($E$17="Vauxhall Ampera",50,(IF($E$17="Toyota Prius",15.5,(IF($E$17="Volvo V60",30,(IF($E$17="BMW i8",23,(IF($E$17="Tesla Model S",230,(IF($E$17="Peugeot iOn",93,(IF($E$17="Mitsubishi i MiEV",100,(IF($E$17="Citroen C Zero",93,(IF($E$17="Renault Kangoo",106,(IF($E$17="Nissan ENV 200",75,(IF($E$17="smart fortwo ED",84,(IF($E$17="Chevrolet Volt",38,(IF($E$17="Volkswagen E up",77,(IF($E$17="Renault Twizy",62,(IF($E$17="Porsche Panamera E Hybrid",22.4,(IF($E$17="Tesla Roadster",211,(IF($E$17="Renault Fluence",115,0)))))))))))))))))))))))))))))))))))))))))</f>
        <v>90</v>
      </c>
      <c r="F32" s="225"/>
      <c r="G32" s="229" t="s">
        <v>2</v>
      </c>
      <c r="H32" s="207"/>
      <c r="I32" s="253" t="s">
        <v>120</v>
      </c>
      <c r="J32" s="253"/>
      <c r="K32" s="253"/>
      <c r="L32" s="253"/>
      <c r="M32" s="253"/>
      <c r="N32" s="253"/>
      <c r="O32" s="253"/>
      <c r="P32" s="253"/>
      <c r="Q32" s="253"/>
      <c r="R32" s="253"/>
      <c r="S32" s="253"/>
      <c r="T32" s="253"/>
      <c r="U32" s="253"/>
      <c r="V32" s="253"/>
      <c r="W32" s="253"/>
      <c r="X32" s="253"/>
      <c r="Y32" s="253"/>
      <c r="Z32" s="253"/>
      <c r="AA32" s="253"/>
      <c r="AB32" s="253"/>
      <c r="AC32" s="254"/>
      <c r="AD32" s="148"/>
      <c r="AE32" s="68" t="s">
        <v>114</v>
      </c>
      <c r="AF32" s="108">
        <v>25</v>
      </c>
      <c r="AG32" s="112">
        <f>(IF(((AF32&gt;=$D$34)*AND(AF32&lt;$D$36)),$D$30,0))+(IF($D$15="No",0,(IF(((AF32&gt;=$E$34)*AND(AF32&lt;$E$36)),$E$30,0))))+IF($K$18="Yes",LoadData!B4,0)</f>
        <v>0.13867903225806449</v>
      </c>
      <c r="AH32" s="117">
        <f>IF($L$8="No",0,WindData!B4)</f>
        <v>0</v>
      </c>
      <c r="AI32" s="117">
        <f>SolarData!B7</f>
        <v>0</v>
      </c>
      <c r="AJ32" s="113">
        <f t="shared" si="5"/>
        <v>-0.13867903225806449</v>
      </c>
      <c r="AK32" s="114">
        <f t="shared" si="0"/>
        <v>0</v>
      </c>
      <c r="AL32" s="115">
        <f t="shared" si="1"/>
        <v>0</v>
      </c>
      <c r="AM32" s="115">
        <f t="shared" si="6"/>
        <v>-0.13867903225806449</v>
      </c>
      <c r="AN32" s="111">
        <f t="shared" si="7"/>
        <v>-0.13867903225806449</v>
      </c>
      <c r="AO32" s="115">
        <f t="shared" si="8"/>
        <v>0</v>
      </c>
      <c r="AP32" s="116">
        <f t="shared" ref="AP32:AP54" si="19">IF(AG32=0,0,MIN(100,(AH32/AG32*100)))</f>
        <v>0</v>
      </c>
      <c r="AQ32" s="116">
        <f t="shared" ref="AQ32:AQ54" si="20">AO32-AP32</f>
        <v>0</v>
      </c>
      <c r="AR32" s="116">
        <f t="shared" ref="AR32:AR54" si="21">IF(AG32=0,0,100-AP32-AQ32-AS32)</f>
        <v>0</v>
      </c>
      <c r="AS32" s="116">
        <f t="shared" ref="AS32:AS54" si="22">IF(AG32=0,0,MAX(0,(-AN32/AG32)*100))</f>
        <v>100</v>
      </c>
      <c r="AT32" s="175"/>
      <c r="AU32" s="182"/>
      <c r="AV32" s="210">
        <f t="shared" si="13"/>
        <v>0.13867903225806449</v>
      </c>
      <c r="AW32" s="210">
        <f t="shared" si="14"/>
        <v>0</v>
      </c>
      <c r="AX32" s="43"/>
      <c r="AY32" s="210">
        <f t="shared" si="15"/>
        <v>-0.58194131777625246</v>
      </c>
      <c r="AZ32" s="210">
        <f t="shared" si="16"/>
        <v>0</v>
      </c>
      <c r="BA32" s="210">
        <f t="shared" si="17"/>
        <v>-0.19729355748814045</v>
      </c>
      <c r="BB32" s="210">
        <f t="shared" si="18"/>
        <v>0.11481327283341328</v>
      </c>
      <c r="BC32" s="210">
        <f t="shared" si="2"/>
        <v>0.33865569733516127</v>
      </c>
      <c r="BD32" s="210">
        <f t="shared" si="3"/>
        <v>3.8924747826326184E-2</v>
      </c>
    </row>
    <row r="33" spans="2:56" ht="16.5" thickBot="1" x14ac:dyDescent="0.3">
      <c r="B33" s="182"/>
      <c r="C33" s="136" t="s">
        <v>107</v>
      </c>
      <c r="D33" s="137">
        <f>ROUNDUP(((1-($E$6/$D$31))*($D$29))/(($D$30)*(0.8)),0)</f>
        <v>5</v>
      </c>
      <c r="E33" s="137">
        <f>ROUNDUP(((1-($E$18/$E$31))*($E$29))/(($E$30)*(0.8)),0)</f>
        <v>3</v>
      </c>
      <c r="F33" s="231"/>
      <c r="G33" s="229" t="s">
        <v>119</v>
      </c>
      <c r="H33" s="227"/>
      <c r="I33" s="208" t="s">
        <v>74</v>
      </c>
      <c r="J33" s="208" t="s">
        <v>119</v>
      </c>
      <c r="K33" s="208" t="s">
        <v>121</v>
      </c>
      <c r="L33" s="208" t="s">
        <v>122</v>
      </c>
      <c r="M33" s="208" t="s">
        <v>123</v>
      </c>
      <c r="N33" s="208" t="s">
        <v>124</v>
      </c>
      <c r="O33" s="208" t="s">
        <v>125</v>
      </c>
      <c r="P33" s="208" t="s">
        <v>126</v>
      </c>
      <c r="Q33" s="208" t="s">
        <v>127</v>
      </c>
      <c r="R33" s="208" t="s">
        <v>128</v>
      </c>
      <c r="S33" s="208" t="s">
        <v>129</v>
      </c>
      <c r="T33" s="208" t="s">
        <v>130</v>
      </c>
      <c r="U33" s="208" t="s">
        <v>131</v>
      </c>
      <c r="V33" s="208" t="s">
        <v>132</v>
      </c>
      <c r="W33" s="208" t="s">
        <v>133</v>
      </c>
      <c r="X33" s="208" t="s">
        <v>146</v>
      </c>
      <c r="Y33" s="208" t="s">
        <v>145</v>
      </c>
      <c r="Z33" s="208" t="s">
        <v>168</v>
      </c>
      <c r="AA33" s="228" t="s">
        <v>169</v>
      </c>
      <c r="AB33" s="228" t="s">
        <v>170</v>
      </c>
      <c r="AC33" s="228" t="s">
        <v>171</v>
      </c>
      <c r="AD33" s="148"/>
      <c r="AE33" s="68">
        <f t="shared" ref="AE33:AE54" si="23">TIME(AF33,0,0)</f>
        <v>8.3333333333333259E-2</v>
      </c>
      <c r="AF33" s="108">
        <v>26</v>
      </c>
      <c r="AG33" s="112">
        <f>(IF(((AF33&gt;=$D$34)*AND(AF33&lt;$D$36)),$D$30,0))+(IF($D$15="No",0,(IF(((AF33&gt;=$E$34)*AND(AF33&lt;$E$36)),$E$30,0))))+IF($K$18="Yes",LoadData!B5,0)</f>
        <v>9.786290322580643E-2</v>
      </c>
      <c r="AH33" s="117">
        <f>IF($L$8="No",0,WindData!B5)</f>
        <v>0</v>
      </c>
      <c r="AI33" s="117">
        <f>SolarData!B8</f>
        <v>0</v>
      </c>
      <c r="AJ33" s="113">
        <f t="shared" si="5"/>
        <v>-9.786290322580643E-2</v>
      </c>
      <c r="AK33" s="114">
        <f t="shared" si="0"/>
        <v>0</v>
      </c>
      <c r="AL33" s="115">
        <f t="shared" si="1"/>
        <v>0</v>
      </c>
      <c r="AM33" s="115">
        <f t="shared" si="6"/>
        <v>-9.786290322580643E-2</v>
      </c>
      <c r="AN33" s="111">
        <f t="shared" si="7"/>
        <v>-9.786290322580643E-2</v>
      </c>
      <c r="AO33" s="115">
        <f t="shared" si="8"/>
        <v>0</v>
      </c>
      <c r="AP33" s="116">
        <f t="shared" si="19"/>
        <v>0</v>
      </c>
      <c r="AQ33" s="116">
        <f t="shared" si="20"/>
        <v>0</v>
      </c>
      <c r="AR33" s="116">
        <f t="shared" si="21"/>
        <v>0</v>
      </c>
      <c r="AS33" s="116">
        <f t="shared" si="22"/>
        <v>100</v>
      </c>
      <c r="AT33" s="175"/>
      <c r="AU33" s="182"/>
      <c r="AV33" s="210">
        <f t="shared" si="13"/>
        <v>9.786290322580643E-2</v>
      </c>
      <c r="AW33" s="210">
        <f t="shared" si="14"/>
        <v>0</v>
      </c>
      <c r="AX33" s="43"/>
      <c r="AY33" s="210">
        <f t="shared" si="15"/>
        <v>-0.62275744680851064</v>
      </c>
      <c r="AZ33" s="210">
        <f t="shared" si="16"/>
        <v>0</v>
      </c>
      <c r="BA33" s="210">
        <f t="shared" si="17"/>
        <v>-0.19729355748814045</v>
      </c>
      <c r="BB33" s="210">
        <f t="shared" si="18"/>
        <v>0.12286603213308246</v>
      </c>
      <c r="BC33" s="210">
        <f t="shared" si="2"/>
        <v>0.38782683755545494</v>
      </c>
      <c r="BD33" s="210">
        <f t="shared" si="3"/>
        <v>3.8924747826326184E-2</v>
      </c>
    </row>
    <row r="34" spans="2:56" ht="15.75" thickBot="1" x14ac:dyDescent="0.3">
      <c r="B34" s="182"/>
      <c r="C34" s="134" t="s">
        <v>105</v>
      </c>
      <c r="D34" s="135">
        <v>9</v>
      </c>
      <c r="E34" s="135">
        <v>17</v>
      </c>
      <c r="F34" s="231"/>
      <c r="G34" s="229" t="s">
        <v>74</v>
      </c>
      <c r="H34" s="227"/>
      <c r="I34" s="208" t="s">
        <v>134</v>
      </c>
      <c r="J34" s="208" t="s">
        <v>134</v>
      </c>
      <c r="K34" s="208" t="s">
        <v>134</v>
      </c>
      <c r="L34" s="208" t="s">
        <v>134</v>
      </c>
      <c r="M34" s="208" t="s">
        <v>134</v>
      </c>
      <c r="N34" s="208" t="s">
        <v>134</v>
      </c>
      <c r="O34" s="208" t="s">
        <v>134</v>
      </c>
      <c r="P34" s="208" t="s">
        <v>134</v>
      </c>
      <c r="Q34" s="208" t="s">
        <v>134</v>
      </c>
      <c r="R34" s="208" t="s">
        <v>134</v>
      </c>
      <c r="S34" s="208" t="s">
        <v>134</v>
      </c>
      <c r="T34" s="208" t="s">
        <v>134</v>
      </c>
      <c r="U34" s="208" t="s">
        <v>134</v>
      </c>
      <c r="V34" s="208" t="s">
        <v>134</v>
      </c>
      <c r="W34" s="208" t="s">
        <v>134</v>
      </c>
      <c r="X34" s="208" t="s">
        <v>134</v>
      </c>
      <c r="Y34" s="208" t="s">
        <v>134</v>
      </c>
      <c r="Z34" s="208" t="s">
        <v>134</v>
      </c>
      <c r="AA34" s="208" t="s">
        <v>134</v>
      </c>
      <c r="AB34" s="208" t="s">
        <v>134</v>
      </c>
      <c r="AC34" s="208" t="s">
        <v>134</v>
      </c>
      <c r="AD34" s="148"/>
      <c r="AE34" s="68">
        <f t="shared" si="23"/>
        <v>0.125</v>
      </c>
      <c r="AF34" s="108">
        <v>27</v>
      </c>
      <c r="AG34" s="112">
        <f>(IF(((AF34&gt;=$D$34)*AND(AF34&lt;$D$36)),$D$30,0))+(IF($D$15="No",0,(IF(((AF34&gt;=$E$34)*AND(AF34&lt;$E$36)),$E$30,0))))+IF($K$18="Yes",LoadData!B6,0)</f>
        <v>8.3712903225806448E-2</v>
      </c>
      <c r="AH34" s="117">
        <f>IF($L$8="No",0,WindData!B6)</f>
        <v>0</v>
      </c>
      <c r="AI34" s="117">
        <f>SolarData!B9</f>
        <v>0</v>
      </c>
      <c r="AJ34" s="113">
        <f t="shared" si="5"/>
        <v>-8.3712903225806448E-2</v>
      </c>
      <c r="AK34" s="114">
        <f t="shared" si="0"/>
        <v>0</v>
      </c>
      <c r="AL34" s="115">
        <f t="shared" si="1"/>
        <v>0</v>
      </c>
      <c r="AM34" s="115">
        <f t="shared" si="6"/>
        <v>-8.3712903225806448E-2</v>
      </c>
      <c r="AN34" s="111">
        <f t="shared" si="7"/>
        <v>-8.3712903225806448E-2</v>
      </c>
      <c r="AO34" s="115">
        <f t="shared" si="8"/>
        <v>0</v>
      </c>
      <c r="AP34" s="116">
        <f t="shared" si="19"/>
        <v>0</v>
      </c>
      <c r="AQ34" s="116">
        <f t="shared" si="20"/>
        <v>0</v>
      </c>
      <c r="AR34" s="116">
        <f t="shared" si="21"/>
        <v>0</v>
      </c>
      <c r="AS34" s="116">
        <f t="shared" si="22"/>
        <v>100</v>
      </c>
      <c r="AT34" s="175"/>
      <c r="AU34" s="182"/>
      <c r="AV34" s="210">
        <f t="shared" si="13"/>
        <v>8.3712903225806448E-2</v>
      </c>
      <c r="AW34" s="210">
        <f t="shared" si="14"/>
        <v>0</v>
      </c>
      <c r="AX34" s="43"/>
      <c r="AY34" s="210">
        <f t="shared" si="15"/>
        <v>-0.63690744680851052</v>
      </c>
      <c r="AZ34" s="210">
        <f t="shared" si="16"/>
        <v>0</v>
      </c>
      <c r="BA34" s="210">
        <f t="shared" si="17"/>
        <v>-0.19729355748814045</v>
      </c>
      <c r="BB34" s="210">
        <f t="shared" si="18"/>
        <v>0.12565773597153962</v>
      </c>
      <c r="BC34" s="210">
        <f t="shared" si="2"/>
        <v>0.40565109580013564</v>
      </c>
      <c r="BD34" s="210">
        <f t="shared" si="3"/>
        <v>3.8924747826326184E-2</v>
      </c>
    </row>
    <row r="35" spans="2:56" ht="15.75" thickBot="1" x14ac:dyDescent="0.3">
      <c r="B35" s="182"/>
      <c r="C35" s="134" t="s">
        <v>106</v>
      </c>
      <c r="D35" s="135">
        <v>12</v>
      </c>
      <c r="E35" s="101">
        <v>19</v>
      </c>
      <c r="F35" s="231"/>
      <c r="G35" s="229" t="s">
        <v>121</v>
      </c>
      <c r="H35" s="227"/>
      <c r="I35" s="208" t="s">
        <v>135</v>
      </c>
      <c r="J35" s="208" t="s">
        <v>135</v>
      </c>
      <c r="K35" s="208" t="s">
        <v>135</v>
      </c>
      <c r="L35" s="208" t="s">
        <v>135</v>
      </c>
      <c r="M35" s="208" t="s">
        <v>135</v>
      </c>
      <c r="N35" s="208" t="s">
        <v>135</v>
      </c>
      <c r="O35" s="208" t="s">
        <v>136</v>
      </c>
      <c r="P35" s="208" t="s">
        <v>135</v>
      </c>
      <c r="Q35" s="208" t="s">
        <v>135</v>
      </c>
      <c r="R35" s="208" t="s">
        <v>135</v>
      </c>
      <c r="S35" s="208" t="s">
        <v>135</v>
      </c>
      <c r="T35" s="208" t="s">
        <v>135</v>
      </c>
      <c r="U35" s="208" t="s">
        <v>136</v>
      </c>
      <c r="V35" s="208" t="s">
        <v>135</v>
      </c>
      <c r="W35" s="208" t="s">
        <v>135</v>
      </c>
      <c r="X35" s="208" t="s">
        <v>135</v>
      </c>
      <c r="Y35" s="208" t="s">
        <v>135</v>
      </c>
      <c r="Z35" s="208"/>
      <c r="AA35" s="208" t="s">
        <v>135</v>
      </c>
      <c r="AB35" s="208" t="s">
        <v>135</v>
      </c>
      <c r="AC35" s="208" t="s">
        <v>135</v>
      </c>
      <c r="AD35" s="148"/>
      <c r="AE35" s="68">
        <f t="shared" si="23"/>
        <v>0.16666666666666674</v>
      </c>
      <c r="AF35" s="108">
        <v>28</v>
      </c>
      <c r="AG35" s="112">
        <f>(IF(((AF35&gt;=$D$34)*AND(AF35&lt;$D$36)),$D$30,0))+(IF($D$15="No",0,(IF(((AF35&gt;=$E$34)*AND(AF35&lt;$E$36)),$E$30,0))))+IF($K$18="Yes",LoadData!B7,0)</f>
        <v>7.8990322580645159E-2</v>
      </c>
      <c r="AH35" s="117">
        <f>IF($L$8="No",0,WindData!B7)</f>
        <v>0</v>
      </c>
      <c r="AI35" s="117">
        <f>SolarData!B10</f>
        <v>0</v>
      </c>
      <c r="AJ35" s="113">
        <f t="shared" si="5"/>
        <v>-7.8990322580645159E-2</v>
      </c>
      <c r="AK35" s="114">
        <f t="shared" si="0"/>
        <v>0</v>
      </c>
      <c r="AL35" s="115">
        <f t="shared" si="1"/>
        <v>0</v>
      </c>
      <c r="AM35" s="115">
        <f t="shared" si="6"/>
        <v>-7.8990322580645159E-2</v>
      </c>
      <c r="AN35" s="111">
        <f t="shared" si="7"/>
        <v>-7.8990322580645159E-2</v>
      </c>
      <c r="AO35" s="115">
        <f t="shared" si="8"/>
        <v>0</v>
      </c>
      <c r="AP35" s="116">
        <f t="shared" si="19"/>
        <v>0</v>
      </c>
      <c r="AQ35" s="116">
        <f t="shared" si="20"/>
        <v>0</v>
      </c>
      <c r="AR35" s="116">
        <f t="shared" si="21"/>
        <v>0</v>
      </c>
      <c r="AS35" s="116">
        <f t="shared" si="22"/>
        <v>100</v>
      </c>
      <c r="AT35" s="175"/>
      <c r="AU35" s="182"/>
      <c r="AV35" s="210">
        <f t="shared" si="13"/>
        <v>7.8990322580645159E-2</v>
      </c>
      <c r="AW35" s="210">
        <f t="shared" si="14"/>
        <v>0</v>
      </c>
      <c r="AX35" s="43"/>
      <c r="AY35" s="210">
        <f t="shared" si="15"/>
        <v>-0.64163002745367181</v>
      </c>
      <c r="AZ35" s="210">
        <f t="shared" si="16"/>
        <v>0</v>
      </c>
      <c r="BA35" s="210">
        <f t="shared" si="17"/>
        <v>-0.19729355748814045</v>
      </c>
      <c r="BB35" s="210">
        <f t="shared" si="18"/>
        <v>0.12658947070754814</v>
      </c>
      <c r="BC35" s="210">
        <f t="shared" si="2"/>
        <v>0.41168909213019966</v>
      </c>
      <c r="BD35" s="210">
        <f t="shared" si="3"/>
        <v>3.8924747826326184E-2</v>
      </c>
    </row>
    <row r="36" spans="2:56" ht="15.75" thickBot="1" x14ac:dyDescent="0.3">
      <c r="C36" s="5" t="s">
        <v>104</v>
      </c>
      <c r="D36" s="107">
        <f>IF($D$34&gt;=$D$35,$D$34+1,(MIN($D$33+$D34,$D$35)))</f>
        <v>12</v>
      </c>
      <c r="E36" s="139">
        <f>IF($E$34&gt;=$E$35,$E$34+1,(MIN($E$33+$E$34,$E$35)))</f>
        <v>19</v>
      </c>
      <c r="F36" s="231"/>
      <c r="G36" s="229" t="s">
        <v>122</v>
      </c>
      <c r="H36" s="227"/>
      <c r="I36" s="208" t="s">
        <v>136</v>
      </c>
      <c r="J36" s="208" t="s">
        <v>137</v>
      </c>
      <c r="K36" s="208" t="s">
        <v>138</v>
      </c>
      <c r="L36" s="208" t="s">
        <v>136</v>
      </c>
      <c r="M36" s="208"/>
      <c r="N36" s="208"/>
      <c r="O36" s="208" t="s">
        <v>139</v>
      </c>
      <c r="P36" s="208"/>
      <c r="Q36" s="208" t="s">
        <v>137</v>
      </c>
      <c r="R36" s="208" t="s">
        <v>137</v>
      </c>
      <c r="S36" s="208" t="s">
        <v>138</v>
      </c>
      <c r="T36" s="208" t="s">
        <v>137</v>
      </c>
      <c r="U36" s="208"/>
      <c r="V36" s="208" t="s">
        <v>137</v>
      </c>
      <c r="W36" s="227"/>
      <c r="X36" s="227"/>
      <c r="Y36" s="208" t="s">
        <v>137</v>
      </c>
      <c r="Z36" s="208"/>
      <c r="AA36" s="208" t="s">
        <v>140</v>
      </c>
      <c r="AB36" s="228" t="s">
        <v>172</v>
      </c>
      <c r="AC36" s="228"/>
      <c r="AD36" s="148"/>
      <c r="AE36" s="68">
        <f t="shared" si="23"/>
        <v>0.20833333333333326</v>
      </c>
      <c r="AF36" s="108">
        <v>29</v>
      </c>
      <c r="AG36" s="112">
        <f>(IF(((AF36&gt;=$D$34)*AND(AF36&lt;$D$36)),$D$30,0))+(IF($D$15="No",0,(IF(((AF36&gt;=$E$34)*AND(AF36&lt;$E$36)),$E$30,0))))+IF($K$18="Yes",LoadData!B8,0)</f>
        <v>7.9283870967741962E-2</v>
      </c>
      <c r="AH36" s="117">
        <f>IF($L$8="No",0,WindData!B8)</f>
        <v>0</v>
      </c>
      <c r="AI36" s="117">
        <f>SolarData!B11</f>
        <v>0</v>
      </c>
      <c r="AJ36" s="113">
        <f t="shared" si="5"/>
        <v>-7.9283870967741962E-2</v>
      </c>
      <c r="AK36" s="114">
        <f t="shared" si="0"/>
        <v>0</v>
      </c>
      <c r="AL36" s="115">
        <f t="shared" si="1"/>
        <v>0</v>
      </c>
      <c r="AM36" s="115">
        <f t="shared" si="6"/>
        <v>-7.9283870967741962E-2</v>
      </c>
      <c r="AN36" s="111">
        <f t="shared" si="7"/>
        <v>-7.9283870967741962E-2</v>
      </c>
      <c r="AO36" s="115">
        <f t="shared" si="8"/>
        <v>0</v>
      </c>
      <c r="AP36" s="116">
        <f t="shared" si="19"/>
        <v>0</v>
      </c>
      <c r="AQ36" s="116">
        <f t="shared" si="20"/>
        <v>0</v>
      </c>
      <c r="AR36" s="116">
        <f t="shared" si="21"/>
        <v>0</v>
      </c>
      <c r="AS36" s="116">
        <f t="shared" si="22"/>
        <v>100</v>
      </c>
      <c r="AT36" s="175"/>
      <c r="AU36" s="182"/>
      <c r="AV36" s="210">
        <f t="shared" si="13"/>
        <v>7.9283870967741962E-2</v>
      </c>
      <c r="AW36" s="210">
        <f t="shared" si="14"/>
        <v>0</v>
      </c>
      <c r="AX36" s="43"/>
      <c r="AY36" s="210">
        <f t="shared" si="15"/>
        <v>-0.64133647906657509</v>
      </c>
      <c r="AZ36" s="210">
        <f t="shared" si="16"/>
        <v>0</v>
      </c>
      <c r="BA36" s="210">
        <f t="shared" si="17"/>
        <v>-0.19729355748814045</v>
      </c>
      <c r="BB36" s="210">
        <f t="shared" si="18"/>
        <v>0.12653155550196291</v>
      </c>
      <c r="BC36" s="210">
        <f t="shared" si="2"/>
        <v>0.4113124793815115</v>
      </c>
      <c r="BD36" s="210">
        <f t="shared" si="3"/>
        <v>3.8924747826326184E-2</v>
      </c>
    </row>
    <row r="37" spans="2:56" ht="15.75" thickBot="1" x14ac:dyDescent="0.3">
      <c r="B37" s="212"/>
      <c r="C37" s="213"/>
      <c r="D37" s="213"/>
      <c r="E37" s="213"/>
      <c r="F37" s="231"/>
      <c r="G37" s="229" t="s">
        <v>123</v>
      </c>
      <c r="H37" s="227"/>
      <c r="I37" s="208" t="s">
        <v>137</v>
      </c>
      <c r="J37" s="208"/>
      <c r="K37" s="208" t="s">
        <v>136</v>
      </c>
      <c r="L37" s="208" t="s">
        <v>140</v>
      </c>
      <c r="M37" s="208"/>
      <c r="N37" s="208"/>
      <c r="O37" s="208" t="s">
        <v>141</v>
      </c>
      <c r="P37" s="208"/>
      <c r="Q37" s="208"/>
      <c r="R37" s="208"/>
      <c r="S37" s="208" t="s">
        <v>142</v>
      </c>
      <c r="T37" s="208"/>
      <c r="U37" s="208"/>
      <c r="V37" s="208"/>
      <c r="W37" s="227"/>
      <c r="X37" s="227"/>
      <c r="Y37" s="227"/>
      <c r="Z37" s="208"/>
      <c r="AA37" s="208"/>
      <c r="AB37" s="228"/>
      <c r="AC37" s="228"/>
      <c r="AD37" s="148"/>
      <c r="AE37" s="68">
        <f t="shared" si="23"/>
        <v>0.25</v>
      </c>
      <c r="AF37" s="108">
        <v>30</v>
      </c>
      <c r="AG37" s="112">
        <f>(IF(((AF37&gt;=$D$34)*AND(AF37&lt;$D$36)),$D$30,0))+(IF($D$15="No",0,(IF(((AF37&gt;=$E$34)*AND(AF37&lt;$E$36)),$E$30,0))))+IF($K$18="Yes",LoadData!B9,0)</f>
        <v>8.8950000000000001E-2</v>
      </c>
      <c r="AH37" s="117">
        <f>IF($L$8="No",0,WindData!B9)</f>
        <v>0</v>
      </c>
      <c r="AI37" s="117">
        <f>SolarData!B12</f>
        <v>0</v>
      </c>
      <c r="AJ37" s="113">
        <f t="shared" si="5"/>
        <v>-8.8950000000000001E-2</v>
      </c>
      <c r="AK37" s="114">
        <f t="shared" si="0"/>
        <v>0</v>
      </c>
      <c r="AL37" s="115">
        <f t="shared" si="1"/>
        <v>0</v>
      </c>
      <c r="AM37" s="115">
        <f t="shared" si="6"/>
        <v>-8.8950000000000001E-2</v>
      </c>
      <c r="AN37" s="111">
        <f t="shared" si="7"/>
        <v>-8.8950000000000001E-2</v>
      </c>
      <c r="AO37" s="115">
        <f t="shared" si="8"/>
        <v>0</v>
      </c>
      <c r="AP37" s="116">
        <f t="shared" si="19"/>
        <v>0</v>
      </c>
      <c r="AQ37" s="116">
        <f t="shared" si="20"/>
        <v>0</v>
      </c>
      <c r="AR37" s="116">
        <f t="shared" si="21"/>
        <v>0</v>
      </c>
      <c r="AS37" s="116">
        <f t="shared" si="22"/>
        <v>100</v>
      </c>
      <c r="AT37" s="175"/>
      <c r="AU37" s="182"/>
      <c r="AV37" s="210">
        <f t="shared" si="13"/>
        <v>8.8950000000000001E-2</v>
      </c>
      <c r="AW37" s="210">
        <f t="shared" si="14"/>
        <v>0</v>
      </c>
      <c r="AX37" s="43"/>
      <c r="AY37" s="210">
        <f t="shared" si="15"/>
        <v>-0.63167035003431704</v>
      </c>
      <c r="AZ37" s="210">
        <f t="shared" si="16"/>
        <v>0</v>
      </c>
      <c r="BA37" s="210">
        <f t="shared" si="17"/>
        <v>-0.19729355748814045</v>
      </c>
      <c r="BB37" s="210">
        <f t="shared" si="18"/>
        <v>0.12462449051804933</v>
      </c>
      <c r="BC37" s="210">
        <f t="shared" si="2"/>
        <v>0.39900743111247661</v>
      </c>
      <c r="BD37" s="210">
        <f t="shared" si="3"/>
        <v>3.8924747826326184E-2</v>
      </c>
    </row>
    <row r="38" spans="2:56" ht="15.75" thickBot="1" x14ac:dyDescent="0.3">
      <c r="B38" s="43"/>
      <c r="C38" s="118"/>
      <c r="D38" s="118"/>
      <c r="E38" s="118"/>
      <c r="F38" s="231"/>
      <c r="G38" s="229" t="s">
        <v>124</v>
      </c>
      <c r="H38" s="227"/>
      <c r="I38" s="208"/>
      <c r="J38" s="208"/>
      <c r="K38" s="208" t="s">
        <v>142</v>
      </c>
      <c r="L38" s="208"/>
      <c r="M38" s="208"/>
      <c r="N38" s="208"/>
      <c r="O38" s="208" t="s">
        <v>172</v>
      </c>
      <c r="P38" s="208"/>
      <c r="Q38" s="208"/>
      <c r="R38" s="208"/>
      <c r="S38" s="208"/>
      <c r="T38" s="208"/>
      <c r="U38" s="208"/>
      <c r="V38" s="208"/>
      <c r="W38" s="227"/>
      <c r="X38" s="227"/>
      <c r="Y38" s="227"/>
      <c r="Z38" s="208"/>
      <c r="AA38" s="208"/>
      <c r="AB38" s="228"/>
      <c r="AC38" s="228"/>
      <c r="AD38" s="148"/>
      <c r="AE38" s="68">
        <f t="shared" si="23"/>
        <v>0.29166666666666674</v>
      </c>
      <c r="AF38" s="108">
        <v>31</v>
      </c>
      <c r="AG38" s="112">
        <f>(IF(((AF38&gt;=$D$34)*AND(AF38&lt;$D$36)),$D$30,0))+(IF($D$15="No",0,(IF(((AF38&gt;=$E$34)*AND(AF38&lt;$E$36)),$E$30,0))))+IF($K$18="Yes",LoadData!B10,0)</f>
        <v>0.12479838709677421</v>
      </c>
      <c r="AH38" s="117">
        <f>IF($L$8="No",0,WindData!B10)</f>
        <v>0</v>
      </c>
      <c r="AI38" s="117">
        <f>SolarData!B13</f>
        <v>0</v>
      </c>
      <c r="AJ38" s="113">
        <f t="shared" si="5"/>
        <v>-0.12479838709677421</v>
      </c>
      <c r="AK38" s="114">
        <f t="shared" si="0"/>
        <v>0</v>
      </c>
      <c r="AL38" s="115">
        <f t="shared" si="1"/>
        <v>0</v>
      </c>
      <c r="AM38" s="115">
        <f t="shared" si="6"/>
        <v>-0.12479838709677421</v>
      </c>
      <c r="AN38" s="111">
        <f t="shared" si="7"/>
        <v>-0.12479838709677421</v>
      </c>
      <c r="AO38" s="115">
        <f t="shared" si="8"/>
        <v>0</v>
      </c>
      <c r="AP38" s="116">
        <f t="shared" si="19"/>
        <v>0</v>
      </c>
      <c r="AQ38" s="116">
        <f t="shared" si="20"/>
        <v>0</v>
      </c>
      <c r="AR38" s="116">
        <f t="shared" si="21"/>
        <v>0</v>
      </c>
      <c r="AS38" s="116">
        <f t="shared" si="22"/>
        <v>100</v>
      </c>
      <c r="AT38" s="175"/>
      <c r="AU38" s="182"/>
      <c r="AV38" s="210">
        <f t="shared" si="13"/>
        <v>0.12479838709677421</v>
      </c>
      <c r="AW38" s="210">
        <f t="shared" si="14"/>
        <v>0</v>
      </c>
      <c r="AX38" s="43"/>
      <c r="AY38" s="210">
        <f t="shared" si="15"/>
        <v>-0.59582196293754275</v>
      </c>
      <c r="AZ38" s="210">
        <f t="shared" si="16"/>
        <v>0</v>
      </c>
      <c r="BA38" s="210">
        <f t="shared" si="17"/>
        <v>-0.19729355748814045</v>
      </c>
      <c r="BB38" s="210">
        <f t="shared" si="18"/>
        <v>0.11755183469751478</v>
      </c>
      <c r="BC38" s="210">
        <f t="shared" si="2"/>
        <v>0.35500381151874655</v>
      </c>
      <c r="BD38" s="210">
        <f t="shared" si="3"/>
        <v>3.8924747826326184E-2</v>
      </c>
    </row>
    <row r="39" spans="2:56" ht="15.75" thickBot="1" x14ac:dyDescent="0.3">
      <c r="B39" s="43"/>
      <c r="C39" s="118"/>
      <c r="D39" s="118"/>
      <c r="E39" s="118"/>
      <c r="F39" s="231"/>
      <c r="G39" s="229" t="s">
        <v>125</v>
      </c>
      <c r="H39" s="227"/>
      <c r="I39" s="208"/>
      <c r="J39" s="208"/>
      <c r="K39" s="208" t="s">
        <v>137</v>
      </c>
      <c r="L39" s="208"/>
      <c r="M39" s="208"/>
      <c r="N39" s="208"/>
      <c r="O39" s="208"/>
      <c r="P39" s="208"/>
      <c r="Q39" s="208"/>
      <c r="R39" s="208"/>
      <c r="S39" s="208"/>
      <c r="T39" s="208"/>
      <c r="U39" s="208"/>
      <c r="V39" s="208"/>
      <c r="W39" s="227"/>
      <c r="X39" s="227"/>
      <c r="Y39" s="227"/>
      <c r="Z39" s="208"/>
      <c r="AA39" s="208"/>
      <c r="AB39" s="228"/>
      <c r="AC39" s="228"/>
      <c r="AD39" s="148"/>
      <c r="AE39" s="68">
        <f t="shared" si="23"/>
        <v>0.33333333333333326</v>
      </c>
      <c r="AF39" s="108">
        <v>32</v>
      </c>
      <c r="AG39" s="112">
        <f>(IF(((AF39&gt;=$D$34)*AND(AF39&lt;$D$36)),$D$30,0))+(IF($D$15="No",0,(IF(((AF39&gt;=$E$34)*AND(AF39&lt;$E$36)),$E$30,0))))+IF($K$18="Yes",LoadData!B11,0)</f>
        <v>0.2160612903225807</v>
      </c>
      <c r="AH39" s="117">
        <f>IF($L$8="No",0,WindData!B11)</f>
        <v>0</v>
      </c>
      <c r="AI39" s="117">
        <f>SolarData!B14</f>
        <v>0</v>
      </c>
      <c r="AJ39" s="113">
        <f t="shared" si="5"/>
        <v>-0.2160612903225807</v>
      </c>
      <c r="AK39" s="114">
        <f t="shared" si="0"/>
        <v>0</v>
      </c>
      <c r="AL39" s="115">
        <f t="shared" si="1"/>
        <v>0</v>
      </c>
      <c r="AM39" s="115">
        <f t="shared" si="6"/>
        <v>-0.2160612903225807</v>
      </c>
      <c r="AN39" s="111">
        <f t="shared" si="7"/>
        <v>-0.2160612903225807</v>
      </c>
      <c r="AO39" s="115">
        <f t="shared" si="8"/>
        <v>0</v>
      </c>
      <c r="AP39" s="116">
        <f t="shared" si="19"/>
        <v>0</v>
      </c>
      <c r="AQ39" s="116">
        <f t="shared" si="20"/>
        <v>0</v>
      </c>
      <c r="AR39" s="116">
        <f t="shared" si="21"/>
        <v>0</v>
      </c>
      <c r="AS39" s="116">
        <f t="shared" si="22"/>
        <v>100</v>
      </c>
      <c r="AT39" s="175"/>
      <c r="AU39" s="182"/>
      <c r="AV39" s="210">
        <f t="shared" si="13"/>
        <v>0.2160612903225807</v>
      </c>
      <c r="AW39" s="210">
        <f t="shared" si="14"/>
        <v>0</v>
      </c>
      <c r="AX39" s="43"/>
      <c r="AY39" s="210">
        <f t="shared" si="15"/>
        <v>-0.50455905971173631</v>
      </c>
      <c r="AZ39" s="210">
        <f t="shared" si="16"/>
        <v>0</v>
      </c>
      <c r="BA39" s="210">
        <f t="shared" si="17"/>
        <v>-0.19729355748814045</v>
      </c>
      <c r="BB39" s="210">
        <f t="shared" si="18"/>
        <v>9.9546251853399534E-2</v>
      </c>
      <c r="BC39" s="210">
        <f t="shared" si="2"/>
        <v>0.25457984473719147</v>
      </c>
      <c r="BD39" s="210">
        <f t="shared" si="3"/>
        <v>3.8924747826326184E-2</v>
      </c>
    </row>
    <row r="40" spans="2:56" ht="15.75" thickBot="1" x14ac:dyDescent="0.3">
      <c r="B40" s="43"/>
      <c r="C40" s="118"/>
      <c r="D40" s="118"/>
      <c r="E40" s="118"/>
      <c r="F40" s="231"/>
      <c r="G40" s="229" t="s">
        <v>129</v>
      </c>
      <c r="H40" s="227"/>
      <c r="I40" s="208"/>
      <c r="J40" s="208"/>
      <c r="K40" s="208"/>
      <c r="L40" s="208"/>
      <c r="M40" s="208"/>
      <c r="N40" s="208"/>
      <c r="O40" s="208"/>
      <c r="P40" s="208"/>
      <c r="Q40" s="208"/>
      <c r="R40" s="208"/>
      <c r="S40" s="208"/>
      <c r="T40" s="208"/>
      <c r="U40" s="208"/>
      <c r="V40" s="208"/>
      <c r="W40" s="227"/>
      <c r="X40" s="227"/>
      <c r="Y40" s="227"/>
      <c r="Z40" s="227"/>
      <c r="AA40" s="227"/>
      <c r="AB40" s="224"/>
      <c r="AC40" s="224"/>
      <c r="AD40" s="148"/>
      <c r="AE40" s="68">
        <f t="shared" si="23"/>
        <v>0.375</v>
      </c>
      <c r="AF40" s="108">
        <v>33</v>
      </c>
      <c r="AG40" s="112">
        <f>(IF(((AF40&gt;=$D$34)*AND(AF40&lt;$D$36)),$D$30,0))+(IF($D$15="No",0,(IF(((AF40&gt;=$E$34)*AND(AF40&lt;$E$36)),$E$30,0))))+IF($K$18="Yes",LoadData!B12,0)</f>
        <v>0.23408064516129035</v>
      </c>
      <c r="AH40" s="117">
        <f>IF($L$8="No",0,WindData!B12)</f>
        <v>0</v>
      </c>
      <c r="AI40" s="117">
        <f>SolarData!B15</f>
        <v>9.1579105601140173E-2</v>
      </c>
      <c r="AJ40" s="113">
        <f t="shared" si="5"/>
        <v>-0.14250153956015016</v>
      </c>
      <c r="AK40" s="114">
        <f t="shared" si="0"/>
        <v>0</v>
      </c>
      <c r="AL40" s="115">
        <f t="shared" si="1"/>
        <v>0</v>
      </c>
      <c r="AM40" s="115">
        <f t="shared" si="6"/>
        <v>-0.14250153956015016</v>
      </c>
      <c r="AN40" s="111">
        <f t="shared" si="7"/>
        <v>-0.14250153956015016</v>
      </c>
      <c r="AO40" s="115">
        <f t="shared" si="8"/>
        <v>39.122886703443058</v>
      </c>
      <c r="AP40" s="116">
        <f t="shared" si="19"/>
        <v>0</v>
      </c>
      <c r="AQ40" s="116">
        <f t="shared" si="20"/>
        <v>39.122886703443058</v>
      </c>
      <c r="AR40" s="116">
        <f t="shared" si="21"/>
        <v>0</v>
      </c>
      <c r="AS40" s="116">
        <f t="shared" si="22"/>
        <v>60.877113296556942</v>
      </c>
      <c r="AT40" s="175"/>
      <c r="AU40" s="182"/>
      <c r="AV40" s="210">
        <f t="shared" si="13"/>
        <v>0.23408064516129035</v>
      </c>
      <c r="AW40" s="210">
        <f t="shared" si="14"/>
        <v>9.1579105601140187E-2</v>
      </c>
      <c r="AX40" s="43"/>
      <c r="AY40" s="210">
        <f t="shared" si="15"/>
        <v>-0.48653970487302667</v>
      </c>
      <c r="AZ40" s="210">
        <f t="shared" si="16"/>
        <v>9.1579105601140187E-2</v>
      </c>
      <c r="BA40" s="210">
        <f t="shared" si="17"/>
        <v>-0.10571445188700027</v>
      </c>
      <c r="BB40" s="210">
        <f t="shared" si="18"/>
        <v>5.1434278221914889E-2</v>
      </c>
      <c r="BC40" s="210">
        <f t="shared" si="2"/>
        <v>0.2367208844179319</v>
      </c>
      <c r="BD40" s="210">
        <f t="shared" si="3"/>
        <v>1.1175545337768895E-2</v>
      </c>
    </row>
    <row r="41" spans="2:56" ht="15.75" thickBot="1" x14ac:dyDescent="0.3">
      <c r="B41" s="43"/>
      <c r="C41" s="118"/>
      <c r="D41" s="118"/>
      <c r="E41" s="118"/>
      <c r="F41" s="231"/>
      <c r="G41" s="230" t="s">
        <v>168</v>
      </c>
      <c r="H41" s="227"/>
      <c r="I41" s="227"/>
      <c r="J41" s="227"/>
      <c r="K41" s="208"/>
      <c r="L41" s="227"/>
      <c r="M41" s="227"/>
      <c r="N41" s="208"/>
      <c r="O41" s="208"/>
      <c r="P41" s="208"/>
      <c r="Q41" s="208"/>
      <c r="R41" s="208"/>
      <c r="S41" s="208"/>
      <c r="T41" s="208"/>
      <c r="U41" s="208"/>
      <c r="V41" s="208"/>
      <c r="W41" s="227"/>
      <c r="X41" s="227"/>
      <c r="Y41" s="227"/>
      <c r="Z41" s="227"/>
      <c r="AA41" s="227"/>
      <c r="AB41" s="224"/>
      <c r="AC41" s="224"/>
      <c r="AD41" s="148"/>
      <c r="AE41" s="68">
        <f t="shared" si="23"/>
        <v>0.41666666666666674</v>
      </c>
      <c r="AF41" s="108">
        <v>34</v>
      </c>
      <c r="AG41" s="112">
        <f>(IF(((AF41&gt;=$D$34)*AND(AF41&lt;$D$36)),$D$30,0))+(IF($D$15="No",0,(IF(((AF41&gt;=$E$34)*AND(AF41&lt;$E$36)),$E$30,0))))+IF($K$18="Yes",LoadData!B13,0)</f>
        <v>0.22506774193548393</v>
      </c>
      <c r="AH41" s="117">
        <f>IF($L$8="No",0,WindData!B13)</f>
        <v>0</v>
      </c>
      <c r="AI41" s="117">
        <f>SolarData!B16</f>
        <v>0.40996609663509087</v>
      </c>
      <c r="AJ41" s="113">
        <f t="shared" si="5"/>
        <v>0.18489835469960694</v>
      </c>
      <c r="AK41" s="114">
        <f t="shared" si="0"/>
        <v>0.15716360149466591</v>
      </c>
      <c r="AL41" s="115">
        <f t="shared" si="1"/>
        <v>0</v>
      </c>
      <c r="AM41" s="115">
        <f t="shared" si="6"/>
        <v>0</v>
      </c>
      <c r="AN41" s="111">
        <f t="shared" si="7"/>
        <v>0</v>
      </c>
      <c r="AO41" s="115">
        <f t="shared" si="8"/>
        <v>100</v>
      </c>
      <c r="AP41" s="116">
        <f t="shared" si="19"/>
        <v>0</v>
      </c>
      <c r="AQ41" s="116">
        <f t="shared" si="20"/>
        <v>100</v>
      </c>
      <c r="AR41" s="116">
        <f t="shared" si="21"/>
        <v>0</v>
      </c>
      <c r="AS41" s="116">
        <f t="shared" si="22"/>
        <v>0</v>
      </c>
      <c r="AT41" s="175"/>
      <c r="AU41" s="182"/>
      <c r="AV41" s="210">
        <f t="shared" si="13"/>
        <v>0.22506774193548393</v>
      </c>
      <c r="AW41" s="210">
        <f t="shared" si="14"/>
        <v>0.22506774193548393</v>
      </c>
      <c r="AX41" s="43"/>
      <c r="AY41" s="210">
        <f t="shared" si="15"/>
        <v>-0.49555260809883306</v>
      </c>
      <c r="AZ41" s="210">
        <f t="shared" si="16"/>
        <v>0.22506774193548393</v>
      </c>
      <c r="BA41" s="210">
        <f t="shared" si="17"/>
        <v>2.7774184447343475E-2</v>
      </c>
      <c r="BB41" s="210">
        <f t="shared" si="18"/>
        <v>-1.3763569540699105E-2</v>
      </c>
      <c r="BC41" s="210">
        <f t="shared" si="2"/>
        <v>0.24557238739355564</v>
      </c>
      <c r="BD41" s="210">
        <f t="shared" si="3"/>
        <v>7.7140532171505614E-4</v>
      </c>
    </row>
    <row r="42" spans="2:56" ht="15.75" thickBot="1" x14ac:dyDescent="0.3">
      <c r="B42" s="43"/>
      <c r="C42" s="118"/>
      <c r="D42" s="118"/>
      <c r="E42" s="118"/>
      <c r="F42" s="231"/>
      <c r="G42" s="229" t="s">
        <v>126</v>
      </c>
      <c r="H42" s="227"/>
      <c r="I42" s="227"/>
      <c r="J42" s="227"/>
      <c r="K42" s="208"/>
      <c r="L42" s="227"/>
      <c r="M42" s="227"/>
      <c r="N42" s="208"/>
      <c r="O42" s="208"/>
      <c r="P42" s="208"/>
      <c r="Q42" s="208"/>
      <c r="R42" s="208"/>
      <c r="S42" s="208"/>
      <c r="T42" s="208"/>
      <c r="U42" s="208"/>
      <c r="V42" s="208"/>
      <c r="W42" s="227"/>
      <c r="X42" s="227"/>
      <c r="Y42" s="227"/>
      <c r="Z42" s="227"/>
      <c r="AA42" s="227"/>
      <c r="AB42" s="224"/>
      <c r="AC42" s="224"/>
      <c r="AD42" s="148"/>
      <c r="AE42" s="68">
        <f t="shared" si="23"/>
        <v>0.45833333333333326</v>
      </c>
      <c r="AF42" s="108">
        <v>35</v>
      </c>
      <c r="AG42" s="112">
        <f>(IF(((AF42&gt;=$D$34)*AND(AF42&lt;$D$36)),$D$30,0))+(IF($D$15="No",0,(IF(((AF42&gt;=$E$34)*AND(AF42&lt;$E$36)),$E$30,0))))+IF($K$18="Yes",LoadData!B14,0)</f>
        <v>0.23218064516129036</v>
      </c>
      <c r="AH42" s="117">
        <f>IF($L$8="No",0,WindData!B14)</f>
        <v>0</v>
      </c>
      <c r="AI42" s="117">
        <f>SolarData!B17</f>
        <v>0.71521360732549921</v>
      </c>
      <c r="AJ42" s="113">
        <f t="shared" si="5"/>
        <v>0.48303296216420888</v>
      </c>
      <c r="AK42" s="114">
        <f t="shared" si="0"/>
        <v>0.5677416193342435</v>
      </c>
      <c r="AL42" s="115">
        <f t="shared" si="1"/>
        <v>0</v>
      </c>
      <c r="AM42" s="115">
        <f t="shared" si="6"/>
        <v>0</v>
      </c>
      <c r="AN42" s="111">
        <f t="shared" si="7"/>
        <v>0</v>
      </c>
      <c r="AO42" s="115">
        <f t="shared" si="8"/>
        <v>100</v>
      </c>
      <c r="AP42" s="116">
        <f t="shared" si="19"/>
        <v>0</v>
      </c>
      <c r="AQ42" s="116">
        <f t="shared" si="20"/>
        <v>100</v>
      </c>
      <c r="AR42" s="116">
        <f t="shared" si="21"/>
        <v>0</v>
      </c>
      <c r="AS42" s="116">
        <f t="shared" si="22"/>
        <v>0</v>
      </c>
      <c r="AT42" s="175"/>
      <c r="AU42" s="182"/>
      <c r="AV42" s="210">
        <f t="shared" si="13"/>
        <v>0.23218064516129036</v>
      </c>
      <c r="AW42" s="210">
        <f t="shared" si="14"/>
        <v>0.23218064516129036</v>
      </c>
      <c r="AX42" s="43"/>
      <c r="AY42" s="210">
        <f t="shared" si="15"/>
        <v>-0.48843970487302668</v>
      </c>
      <c r="AZ42" s="210">
        <f t="shared" si="16"/>
        <v>0.23218064516129036</v>
      </c>
      <c r="BA42" s="210">
        <f t="shared" si="17"/>
        <v>3.4887087673149908E-2</v>
      </c>
      <c r="BB42" s="210">
        <f t="shared" si="18"/>
        <v>-1.7040238806952747E-2</v>
      </c>
      <c r="BC42" s="210">
        <f t="shared" si="2"/>
        <v>0.23857334529644941</v>
      </c>
      <c r="BD42" s="210">
        <f t="shared" si="3"/>
        <v>1.2171088863140484E-3</v>
      </c>
    </row>
    <row r="43" spans="2:56" ht="15.75" thickBot="1" x14ac:dyDescent="0.3">
      <c r="B43" s="43"/>
      <c r="C43" s="118"/>
      <c r="D43" s="118"/>
      <c r="E43" s="118"/>
      <c r="F43" s="231"/>
      <c r="G43" s="229" t="s">
        <v>128</v>
      </c>
      <c r="H43" s="227"/>
      <c r="I43" s="227"/>
      <c r="J43" s="227"/>
      <c r="K43" s="208"/>
      <c r="L43" s="208"/>
      <c r="M43" s="208"/>
      <c r="N43" s="208"/>
      <c r="O43" s="208"/>
      <c r="P43" s="208"/>
      <c r="Q43" s="208"/>
      <c r="R43" s="208"/>
      <c r="S43" s="208"/>
      <c r="T43" s="208"/>
      <c r="U43" s="208"/>
      <c r="V43" s="208"/>
      <c r="W43" s="227"/>
      <c r="X43" s="227"/>
      <c r="Y43" s="227"/>
      <c r="Z43" s="227"/>
      <c r="AA43" s="227"/>
      <c r="AB43" s="224"/>
      <c r="AC43" s="224"/>
      <c r="AD43" s="148"/>
      <c r="AE43" s="68">
        <f t="shared" si="23"/>
        <v>0.5</v>
      </c>
      <c r="AF43" s="108">
        <v>36</v>
      </c>
      <c r="AG43" s="112">
        <f>(IF(((AF43&gt;=$D$34)*AND(AF43&lt;$D$36)),$D$30,0))+(IF($D$15="No",0,(IF(((AF43&gt;=$E$34)*AND(AF43&lt;$E$36)),$E$30,0))))+IF($K$18="Yes",LoadData!B15,0)</f>
        <v>0.24734354838709677</v>
      </c>
      <c r="AH43" s="117">
        <f>IF($L$8="No",0,WindData!B15)</f>
        <v>0</v>
      </c>
      <c r="AI43" s="117">
        <f>SolarData!B18</f>
        <v>0.8520231257229377</v>
      </c>
      <c r="AJ43" s="113">
        <f t="shared" si="5"/>
        <v>0.60467957733584088</v>
      </c>
      <c r="AK43" s="114">
        <f t="shared" si="0"/>
        <v>1.0817192600697081</v>
      </c>
      <c r="AL43" s="115">
        <f t="shared" si="1"/>
        <v>0</v>
      </c>
      <c r="AM43" s="115">
        <f t="shared" si="6"/>
        <v>0</v>
      </c>
      <c r="AN43" s="111">
        <f t="shared" si="7"/>
        <v>0</v>
      </c>
      <c r="AO43" s="115">
        <f t="shared" si="8"/>
        <v>100</v>
      </c>
      <c r="AP43" s="116">
        <f t="shared" si="19"/>
        <v>0</v>
      </c>
      <c r="AQ43" s="116">
        <f t="shared" si="20"/>
        <v>100</v>
      </c>
      <c r="AR43" s="116">
        <f t="shared" si="21"/>
        <v>0</v>
      </c>
      <c r="AS43" s="116">
        <f t="shared" si="22"/>
        <v>0</v>
      </c>
      <c r="AT43" s="175"/>
      <c r="AU43" s="182"/>
      <c r="AV43" s="210">
        <f t="shared" si="13"/>
        <v>0.24734354838709677</v>
      </c>
      <c r="AW43" s="210">
        <f t="shared" si="14"/>
        <v>0.24734354838709677</v>
      </c>
      <c r="AX43" s="43"/>
      <c r="AY43" s="210">
        <f t="shared" si="15"/>
        <v>-0.47327680164722025</v>
      </c>
      <c r="AZ43" s="210">
        <f t="shared" si="16"/>
        <v>0.24734354838709677</v>
      </c>
      <c r="BA43" s="210">
        <f t="shared" si="17"/>
        <v>5.0049990898956315E-2</v>
      </c>
      <c r="BB43" s="210">
        <f t="shared" si="18"/>
        <v>-2.3687499615130527E-2</v>
      </c>
      <c r="BC43" s="210">
        <f t="shared" si="2"/>
        <v>0.22399093097742226</v>
      </c>
      <c r="BD43" s="210">
        <f t="shared" si="3"/>
        <v>2.50500158898561E-3</v>
      </c>
    </row>
    <row r="44" spans="2:56" ht="15.75" thickBot="1" x14ac:dyDescent="0.3">
      <c r="B44" s="43"/>
      <c r="C44" s="118"/>
      <c r="D44" s="118"/>
      <c r="E44" s="118"/>
      <c r="F44" s="231"/>
      <c r="G44" s="230" t="s">
        <v>169</v>
      </c>
      <c r="H44" s="227"/>
      <c r="I44" s="227"/>
      <c r="J44" s="227"/>
      <c r="K44" s="208"/>
      <c r="L44" s="208"/>
      <c r="M44" s="208"/>
      <c r="N44" s="208"/>
      <c r="O44" s="208"/>
      <c r="P44" s="208"/>
      <c r="Q44" s="208"/>
      <c r="R44" s="208"/>
      <c r="S44" s="208"/>
      <c r="T44" s="208"/>
      <c r="U44" s="208"/>
      <c r="V44" s="208"/>
      <c r="W44" s="227"/>
      <c r="X44" s="227"/>
      <c r="Y44" s="227"/>
      <c r="Z44" s="227"/>
      <c r="AA44" s="227"/>
      <c r="AB44" s="224"/>
      <c r="AC44" s="224"/>
      <c r="AD44" s="148"/>
      <c r="AE44" s="68">
        <f t="shared" si="23"/>
        <v>0.54166666666666674</v>
      </c>
      <c r="AF44" s="108">
        <v>37</v>
      </c>
      <c r="AG44" s="112">
        <f>(IF(((AF44&gt;=$D$34)*AND(AF44&lt;$D$36)),$D$30,0))+(IF($D$15="No",0,(IF(((AF44&gt;=$E$34)*AND(AF44&lt;$E$36)),$E$30,0))))+IF($K$18="Yes",LoadData!B16,0)</f>
        <v>0.26324838709677428</v>
      </c>
      <c r="AH44" s="117">
        <f>IF($L$8="No",0,WindData!B16)</f>
        <v>0</v>
      </c>
      <c r="AI44" s="117">
        <f>SolarData!B19</f>
        <v>0.90234309705210258</v>
      </c>
      <c r="AJ44" s="113">
        <f t="shared" si="5"/>
        <v>0.63909470995532836</v>
      </c>
      <c r="AK44" s="114">
        <f t="shared" si="0"/>
        <v>1.6249497635317371</v>
      </c>
      <c r="AL44" s="115">
        <f t="shared" si="1"/>
        <v>0</v>
      </c>
      <c r="AM44" s="115">
        <f t="shared" si="6"/>
        <v>0</v>
      </c>
      <c r="AN44" s="111">
        <f t="shared" si="7"/>
        <v>0</v>
      </c>
      <c r="AO44" s="115">
        <f t="shared" si="8"/>
        <v>100</v>
      </c>
      <c r="AP44" s="116">
        <f t="shared" si="19"/>
        <v>0</v>
      </c>
      <c r="AQ44" s="116">
        <f t="shared" si="20"/>
        <v>100</v>
      </c>
      <c r="AR44" s="116">
        <f t="shared" si="21"/>
        <v>0</v>
      </c>
      <c r="AS44" s="116">
        <f t="shared" si="22"/>
        <v>0</v>
      </c>
      <c r="AT44" s="175"/>
      <c r="AU44" s="182"/>
      <c r="AV44" s="210">
        <f t="shared" si="13"/>
        <v>0.26324838709677428</v>
      </c>
      <c r="AW44" s="210">
        <f t="shared" si="14"/>
        <v>0.26324838709677428</v>
      </c>
      <c r="AX44" s="43"/>
      <c r="AY44" s="210">
        <f t="shared" si="15"/>
        <v>-0.45737196293754273</v>
      </c>
      <c r="AZ44" s="210">
        <f t="shared" si="16"/>
        <v>0.26324838709677428</v>
      </c>
      <c r="BA44" s="210">
        <f t="shared" si="17"/>
        <v>6.595482960863383E-2</v>
      </c>
      <c r="BB44" s="210">
        <f t="shared" si="18"/>
        <v>-3.0165889883312019E-2</v>
      </c>
      <c r="BC44" s="210">
        <f t="shared" si="2"/>
        <v>0.20918911248134095</v>
      </c>
      <c r="BD44" s="210">
        <f t="shared" si="3"/>
        <v>4.3500395487039217E-3</v>
      </c>
    </row>
    <row r="45" spans="2:56" ht="15.75" thickBot="1" x14ac:dyDescent="0.3">
      <c r="B45" s="43"/>
      <c r="C45" s="118"/>
      <c r="D45" s="118"/>
      <c r="E45" s="118"/>
      <c r="F45" s="231"/>
      <c r="G45" s="229" t="s">
        <v>130</v>
      </c>
      <c r="H45" s="227"/>
      <c r="I45" s="227"/>
      <c r="J45" s="227"/>
      <c r="K45" s="208"/>
      <c r="L45" s="208"/>
      <c r="M45" s="208"/>
      <c r="N45" s="208"/>
      <c r="O45" s="208"/>
      <c r="P45" s="208"/>
      <c r="Q45" s="208"/>
      <c r="R45" s="208"/>
      <c r="S45" s="208"/>
      <c r="T45" s="208"/>
      <c r="U45" s="208"/>
      <c r="V45" s="208"/>
      <c r="W45" s="227"/>
      <c r="X45" s="227"/>
      <c r="Y45" s="227"/>
      <c r="Z45" s="227"/>
      <c r="AA45" s="227"/>
      <c r="AB45" s="224"/>
      <c r="AC45" s="224"/>
      <c r="AD45" s="148"/>
      <c r="AE45" s="68">
        <f t="shared" si="23"/>
        <v>0.58333333333333326</v>
      </c>
      <c r="AF45" s="108">
        <v>38</v>
      </c>
      <c r="AG45" s="112">
        <f>(IF(((AF45&gt;=$D$34)*AND(AF45&lt;$D$36)),$D$30,0))+(IF($D$15="No",0,(IF(((AF45&gt;=$E$34)*AND(AF45&lt;$E$36)),$E$30,0))))+IF($K$18="Yes",LoadData!B17,0)</f>
        <v>0.2304370967741935</v>
      </c>
      <c r="AH45" s="117">
        <f>IF($L$8="No",0,WindData!B17)</f>
        <v>0</v>
      </c>
      <c r="AI45" s="117">
        <f>SolarData!B20</f>
        <v>0.89177250646871287</v>
      </c>
      <c r="AJ45" s="113">
        <f t="shared" si="5"/>
        <v>0.66133540969451943</v>
      </c>
      <c r="AK45" s="114">
        <f t="shared" si="0"/>
        <v>2</v>
      </c>
      <c r="AL45" s="115">
        <f t="shared" si="1"/>
        <v>0.22009983737891603</v>
      </c>
      <c r="AM45" s="115">
        <f t="shared" si="6"/>
        <v>0</v>
      </c>
      <c r="AN45" s="111">
        <f t="shared" si="7"/>
        <v>0.22009983737891603</v>
      </c>
      <c r="AO45" s="115">
        <f t="shared" si="8"/>
        <v>100</v>
      </c>
      <c r="AP45" s="116">
        <f t="shared" si="19"/>
        <v>0</v>
      </c>
      <c r="AQ45" s="116">
        <f t="shared" si="20"/>
        <v>100</v>
      </c>
      <c r="AR45" s="116">
        <f t="shared" si="21"/>
        <v>0</v>
      </c>
      <c r="AS45" s="116">
        <f t="shared" si="22"/>
        <v>0</v>
      </c>
      <c r="AT45" s="175"/>
      <c r="AU45" s="182"/>
      <c r="AV45" s="210">
        <f t="shared" si="13"/>
        <v>0.2304370967741935</v>
      </c>
      <c r="AW45" s="210">
        <f t="shared" si="14"/>
        <v>0.45053693415310953</v>
      </c>
      <c r="AX45" s="43"/>
      <c r="AY45" s="210">
        <f t="shared" si="15"/>
        <v>-0.49018325326012352</v>
      </c>
      <c r="AZ45" s="210">
        <f t="shared" si="16"/>
        <v>0.45053693415310953</v>
      </c>
      <c r="BA45" s="210">
        <f t="shared" si="17"/>
        <v>0.2532433766649691</v>
      </c>
      <c r="BB45" s="210">
        <f t="shared" si="18"/>
        <v>-0.1241356622402134</v>
      </c>
      <c r="BC45" s="210">
        <f t="shared" si="2"/>
        <v>0.24027962177667839</v>
      </c>
      <c r="BD45" s="210">
        <f t="shared" si="3"/>
        <v>6.4132207824675422E-2</v>
      </c>
    </row>
    <row r="46" spans="2:56" ht="15.75" thickBot="1" x14ac:dyDescent="0.3">
      <c r="B46" s="43"/>
      <c r="C46" s="118"/>
      <c r="D46" s="118"/>
      <c r="E46" s="118"/>
      <c r="F46" s="231"/>
      <c r="G46" s="229" t="s">
        <v>131</v>
      </c>
      <c r="H46" s="227"/>
      <c r="I46" s="227"/>
      <c r="J46" s="227"/>
      <c r="K46" s="208"/>
      <c r="L46" s="208"/>
      <c r="M46" s="208"/>
      <c r="N46" s="208"/>
      <c r="O46" s="208"/>
      <c r="P46" s="208"/>
      <c r="Q46" s="208"/>
      <c r="R46" s="208"/>
      <c r="S46" s="208"/>
      <c r="T46" s="208"/>
      <c r="U46" s="208"/>
      <c r="V46" s="208"/>
      <c r="W46" s="227"/>
      <c r="X46" s="227"/>
      <c r="Y46" s="227"/>
      <c r="Z46" s="227"/>
      <c r="AA46" s="227"/>
      <c r="AB46" s="224"/>
      <c r="AC46" s="224"/>
      <c r="AD46" s="148"/>
      <c r="AE46" s="68">
        <f t="shared" si="23"/>
        <v>0.625</v>
      </c>
      <c r="AF46" s="108">
        <v>39</v>
      </c>
      <c r="AG46" s="112">
        <f>(IF(((AF46&gt;=$D$34)*AND(AF46&lt;$D$36)),$D$30,0))+(IF($D$15="No",0,(IF(((AF46&gt;=$E$34)*AND(AF46&lt;$E$36)),$E$30,0))))+IF($K$18="Yes",LoadData!B18,0)</f>
        <v>0.21569354838709678</v>
      </c>
      <c r="AH46" s="117">
        <f>IF($L$8="No",0,WindData!B18)</f>
        <v>0</v>
      </c>
      <c r="AI46" s="117">
        <f>SolarData!B21</f>
        <v>0.78747893116862655</v>
      </c>
      <c r="AJ46" s="113">
        <f t="shared" si="5"/>
        <v>0.57178538278152979</v>
      </c>
      <c r="AK46" s="114">
        <f t="shared" si="0"/>
        <v>2</v>
      </c>
      <c r="AL46" s="115">
        <f t="shared" si="1"/>
        <v>0.57178538278152979</v>
      </c>
      <c r="AM46" s="115">
        <f t="shared" si="6"/>
        <v>0</v>
      </c>
      <c r="AN46" s="111">
        <f t="shared" si="7"/>
        <v>0.57178538278152979</v>
      </c>
      <c r="AO46" s="115">
        <f t="shared" si="8"/>
        <v>100</v>
      </c>
      <c r="AP46" s="116">
        <f t="shared" si="19"/>
        <v>0</v>
      </c>
      <c r="AQ46" s="116">
        <f t="shared" si="20"/>
        <v>100</v>
      </c>
      <c r="AR46" s="116">
        <f t="shared" si="21"/>
        <v>0</v>
      </c>
      <c r="AS46" s="116">
        <f t="shared" si="22"/>
        <v>0</v>
      </c>
      <c r="AT46" s="175"/>
      <c r="AU46" s="182"/>
      <c r="AV46" s="210">
        <f t="shared" si="13"/>
        <v>0.21569354838709678</v>
      </c>
      <c r="AW46" s="210">
        <f t="shared" si="14"/>
        <v>0.78747893116862655</v>
      </c>
      <c r="AX46" s="43"/>
      <c r="AY46" s="210">
        <f t="shared" si="15"/>
        <v>-0.50492680164722026</v>
      </c>
      <c r="AZ46" s="210">
        <f t="shared" si="16"/>
        <v>0.78747893116862655</v>
      </c>
      <c r="BA46" s="210">
        <f t="shared" si="17"/>
        <v>0.59018537368048607</v>
      </c>
      <c r="BB46" s="210">
        <f t="shared" si="18"/>
        <v>-0.29800041311145736</v>
      </c>
      <c r="BC46" s="210">
        <f t="shared" si="2"/>
        <v>0.25495107502169129</v>
      </c>
      <c r="BD46" s="210">
        <f t="shared" si="3"/>
        <v>0.34831877530637501</v>
      </c>
    </row>
    <row r="47" spans="2:56" ht="15.75" thickBot="1" x14ac:dyDescent="0.3">
      <c r="B47" s="43"/>
      <c r="C47" s="118"/>
      <c r="D47" s="118"/>
      <c r="E47" s="118"/>
      <c r="F47" s="231"/>
      <c r="G47" s="229" t="s">
        <v>132</v>
      </c>
      <c r="H47" s="227"/>
      <c r="I47" s="227"/>
      <c r="J47" s="227"/>
      <c r="K47" s="208"/>
      <c r="L47" s="208"/>
      <c r="M47" s="208"/>
      <c r="N47" s="208"/>
      <c r="O47" s="208"/>
      <c r="P47" s="208"/>
      <c r="Q47" s="208"/>
      <c r="R47" s="208"/>
      <c r="S47" s="208"/>
      <c r="T47" s="208"/>
      <c r="U47" s="208"/>
      <c r="V47" s="208"/>
      <c r="W47" s="227"/>
      <c r="X47" s="227"/>
      <c r="Y47" s="227"/>
      <c r="Z47" s="227"/>
      <c r="AA47" s="227"/>
      <c r="AB47" s="224"/>
      <c r="AC47" s="224"/>
      <c r="AD47" s="148"/>
      <c r="AE47" s="68">
        <f t="shared" si="23"/>
        <v>0.66666666666666674</v>
      </c>
      <c r="AF47" s="108">
        <v>40</v>
      </c>
      <c r="AG47" s="112">
        <f>(IF(((AF47&gt;=$D$34)*AND(AF47&lt;$D$36)),$D$30,0))+(IF($D$15="No",0,(IF(((AF47&gt;=$E$34)*AND(AF47&lt;$E$36)),$E$30,0))))+IF($K$18="Yes",LoadData!B19,0)</f>
        <v>0.23768387096774196</v>
      </c>
      <c r="AH47" s="117">
        <f>IF($L$8="No",0,WindData!B19)</f>
        <v>0</v>
      </c>
      <c r="AI47" s="117">
        <f>SolarData!B22</f>
        <v>0.47248735870117592</v>
      </c>
      <c r="AJ47" s="113">
        <f t="shared" si="5"/>
        <v>0.23480348773343396</v>
      </c>
      <c r="AK47" s="114">
        <f t="shared" si="0"/>
        <v>2</v>
      </c>
      <c r="AL47" s="115">
        <f t="shared" si="1"/>
        <v>0.23480348773343396</v>
      </c>
      <c r="AM47" s="115">
        <f t="shared" si="6"/>
        <v>0</v>
      </c>
      <c r="AN47" s="111">
        <f t="shared" si="7"/>
        <v>0.23480348773343396</v>
      </c>
      <c r="AO47" s="115">
        <f t="shared" si="8"/>
        <v>100</v>
      </c>
      <c r="AP47" s="116">
        <f t="shared" si="19"/>
        <v>0</v>
      </c>
      <c r="AQ47" s="116">
        <f t="shared" si="20"/>
        <v>100</v>
      </c>
      <c r="AR47" s="116">
        <f t="shared" si="21"/>
        <v>0</v>
      </c>
      <c r="AS47" s="116">
        <f t="shared" si="22"/>
        <v>0</v>
      </c>
      <c r="AT47" s="175"/>
      <c r="AU47" s="182"/>
      <c r="AV47" s="210">
        <f t="shared" si="13"/>
        <v>0.23768387096774196</v>
      </c>
      <c r="AW47" s="210">
        <f t="shared" si="14"/>
        <v>0.47248735870117592</v>
      </c>
      <c r="AX47" s="43"/>
      <c r="AY47" s="210">
        <f t="shared" si="15"/>
        <v>-0.48293647906657505</v>
      </c>
      <c r="AZ47" s="210">
        <f t="shared" si="16"/>
        <v>0.47248735870117592</v>
      </c>
      <c r="BA47" s="210">
        <f t="shared" si="17"/>
        <v>0.27519380121303549</v>
      </c>
      <c r="BB47" s="210">
        <f t="shared" si="18"/>
        <v>-0.13290112541877033</v>
      </c>
      <c r="BC47" s="210">
        <f t="shared" si="2"/>
        <v>0.23322764281322048</v>
      </c>
      <c r="BD47" s="210">
        <f t="shared" si="3"/>
        <v>7.5731628226079692E-2</v>
      </c>
    </row>
    <row r="48" spans="2:56" ht="15.75" thickBot="1" x14ac:dyDescent="0.3">
      <c r="B48" s="43"/>
      <c r="C48" s="118"/>
      <c r="D48" s="118"/>
      <c r="E48" s="118"/>
      <c r="F48" s="231"/>
      <c r="G48" s="229" t="s">
        <v>133</v>
      </c>
      <c r="H48" s="227"/>
      <c r="I48" s="227"/>
      <c r="J48" s="227"/>
      <c r="K48" s="208"/>
      <c r="L48" s="208"/>
      <c r="M48" s="208"/>
      <c r="N48" s="208"/>
      <c r="O48" s="208"/>
      <c r="P48" s="208"/>
      <c r="Q48" s="208"/>
      <c r="R48" s="208"/>
      <c r="S48" s="208"/>
      <c r="T48" s="208"/>
      <c r="U48" s="208"/>
      <c r="V48" s="208"/>
      <c r="W48" s="227"/>
      <c r="X48" s="227"/>
      <c r="Y48" s="227"/>
      <c r="Z48" s="227"/>
      <c r="AA48" s="227"/>
      <c r="AB48" s="224"/>
      <c r="AC48" s="224"/>
      <c r="AD48" s="148"/>
      <c r="AE48" s="68">
        <f t="shared" si="23"/>
        <v>0.70833333333333326</v>
      </c>
      <c r="AF48" s="108">
        <v>41</v>
      </c>
      <c r="AG48" s="112">
        <f>(IF(((AF48&gt;=$D$34)*AND(AF48&lt;$D$36)),$D$30,0))+(IF($D$15="No",0,(IF(((AF48&gt;=$E$34)*AND(AF48&lt;$E$36)),$E$30,0))))+IF($K$18="Yes",LoadData!B20,0)</f>
        <v>0.31674193548387092</v>
      </c>
      <c r="AH48" s="117">
        <f>IF($L$8="No",0,WindData!B20)</f>
        <v>0</v>
      </c>
      <c r="AI48" s="117">
        <f>SolarData!B23</f>
        <v>0</v>
      </c>
      <c r="AJ48" s="113">
        <f t="shared" si="5"/>
        <v>-0.31674193548387092</v>
      </c>
      <c r="AK48" s="114">
        <f t="shared" si="0"/>
        <v>1.6273624288425048</v>
      </c>
      <c r="AL48" s="115">
        <f t="shared" si="1"/>
        <v>0</v>
      </c>
      <c r="AM48" s="115">
        <f t="shared" si="6"/>
        <v>0</v>
      </c>
      <c r="AN48" s="111">
        <f t="shared" si="7"/>
        <v>0</v>
      </c>
      <c r="AO48" s="115">
        <f t="shared" si="8"/>
        <v>0</v>
      </c>
      <c r="AP48" s="116">
        <f t="shared" si="19"/>
        <v>0</v>
      </c>
      <c r="AQ48" s="116">
        <f t="shared" si="20"/>
        <v>0</v>
      </c>
      <c r="AR48" s="116">
        <f t="shared" si="21"/>
        <v>100</v>
      </c>
      <c r="AS48" s="116">
        <f t="shared" si="22"/>
        <v>0</v>
      </c>
      <c r="AT48" s="175"/>
      <c r="AU48" s="182"/>
      <c r="AV48" s="210">
        <f t="shared" si="13"/>
        <v>0.31674193548387092</v>
      </c>
      <c r="AW48" s="210">
        <f t="shared" si="14"/>
        <v>0.31674193548387092</v>
      </c>
      <c r="AX48" s="43"/>
      <c r="AY48" s="210">
        <f t="shared" si="15"/>
        <v>-0.4038784145504461</v>
      </c>
      <c r="AZ48" s="210">
        <f t="shared" si="16"/>
        <v>0.31674193548387092</v>
      </c>
      <c r="BA48" s="210">
        <f t="shared" si="17"/>
        <v>0.11944837799573046</v>
      </c>
      <c r="BB48" s="210">
        <f t="shared" si="18"/>
        <v>-4.8242621525538015E-2</v>
      </c>
      <c r="BC48" s="210">
        <f t="shared" si="2"/>
        <v>0.16311777373978198</v>
      </c>
      <c r="BD48" s="210">
        <f t="shared" si="3"/>
        <v>1.4267915005810906E-2</v>
      </c>
    </row>
    <row r="49" spans="2:56" ht="15.75" thickBot="1" x14ac:dyDescent="0.3">
      <c r="B49" s="43"/>
      <c r="C49" s="118"/>
      <c r="D49" s="118"/>
      <c r="E49" s="118"/>
      <c r="F49" s="231"/>
      <c r="G49" s="229" t="s">
        <v>146</v>
      </c>
      <c r="H49" s="227"/>
      <c r="I49" s="227"/>
      <c r="J49" s="227"/>
      <c r="K49" s="208"/>
      <c r="L49" s="208"/>
      <c r="M49" s="208"/>
      <c r="N49" s="208"/>
      <c r="O49" s="208"/>
      <c r="P49" s="208"/>
      <c r="Q49" s="208"/>
      <c r="R49" s="208"/>
      <c r="S49" s="208"/>
      <c r="T49" s="208"/>
      <c r="U49" s="208"/>
      <c r="V49" s="208"/>
      <c r="W49" s="227"/>
      <c r="X49" s="227"/>
      <c r="Y49" s="227"/>
      <c r="Z49" s="227"/>
      <c r="AA49" s="227"/>
      <c r="AB49" s="224"/>
      <c r="AC49" s="224"/>
      <c r="AD49" s="148"/>
      <c r="AE49" s="68">
        <f t="shared" si="23"/>
        <v>0.75</v>
      </c>
      <c r="AF49" s="108">
        <v>42</v>
      </c>
      <c r="AG49" s="112">
        <f>(IF(((AF49&gt;=$D$34)*AND(AF49&lt;$D$36)),$D$30,0))+(IF($D$15="No",0,(IF(((AF49&gt;=$E$34)*AND(AF49&lt;$E$36)),$E$30,0))))+IF($K$18="Yes",LoadData!B21,0)</f>
        <v>0.39273870967741931</v>
      </c>
      <c r="AH49" s="117">
        <f>IF($L$8="No",0,WindData!B21)</f>
        <v>0</v>
      </c>
      <c r="AI49" s="117">
        <f>SolarData!B24</f>
        <v>0</v>
      </c>
      <c r="AJ49" s="113">
        <f t="shared" si="5"/>
        <v>-0.39273870967741931</v>
      </c>
      <c r="AK49" s="114">
        <f t="shared" si="0"/>
        <v>1.1653168880455409</v>
      </c>
      <c r="AL49" s="115">
        <f t="shared" si="1"/>
        <v>0</v>
      </c>
      <c r="AM49" s="115">
        <f t="shared" si="6"/>
        <v>0</v>
      </c>
      <c r="AN49" s="111">
        <f t="shared" si="7"/>
        <v>0</v>
      </c>
      <c r="AO49" s="115">
        <f t="shared" si="8"/>
        <v>0</v>
      </c>
      <c r="AP49" s="116">
        <f t="shared" si="19"/>
        <v>0</v>
      </c>
      <c r="AQ49" s="116">
        <f t="shared" si="20"/>
        <v>0</v>
      </c>
      <c r="AR49" s="116">
        <f t="shared" si="21"/>
        <v>100</v>
      </c>
      <c r="AS49" s="116">
        <f t="shared" si="22"/>
        <v>0</v>
      </c>
      <c r="AT49" s="175"/>
      <c r="AU49" s="182"/>
      <c r="AV49" s="210">
        <f t="shared" si="13"/>
        <v>0.39273870967741931</v>
      </c>
      <c r="AW49" s="210">
        <f t="shared" si="14"/>
        <v>0.39273870967741931</v>
      </c>
      <c r="AX49" s="43"/>
      <c r="AY49" s="210">
        <f t="shared" si="15"/>
        <v>-0.32788164035689771</v>
      </c>
      <c r="AZ49" s="210">
        <f t="shared" si="16"/>
        <v>0.39273870967741931</v>
      </c>
      <c r="BA49" s="210">
        <f t="shared" si="17"/>
        <v>0.19544515218927885</v>
      </c>
      <c r="BB49" s="210">
        <f t="shared" si="18"/>
        <v>-6.4082877099624264E-2</v>
      </c>
      <c r="BC49" s="210">
        <f t="shared" si="2"/>
        <v>0.10750637008313001</v>
      </c>
      <c r="BD49" s="210">
        <f t="shared" si="3"/>
        <v>3.8198807514290375E-2</v>
      </c>
    </row>
    <row r="50" spans="2:56" ht="15.75" thickBot="1" x14ac:dyDescent="0.3">
      <c r="B50" s="43"/>
      <c r="C50" s="118"/>
      <c r="D50" s="118"/>
      <c r="E50" s="118"/>
      <c r="F50" s="231"/>
      <c r="G50" s="229" t="s">
        <v>145</v>
      </c>
      <c r="H50" s="209"/>
      <c r="I50" s="226"/>
      <c r="J50" s="226"/>
      <c r="K50" s="226"/>
      <c r="L50" s="226"/>
      <c r="M50" s="226"/>
      <c r="N50" s="226"/>
      <c r="O50" s="226"/>
      <c r="P50" s="226"/>
      <c r="Q50" s="226"/>
      <c r="R50" s="226"/>
      <c r="S50" s="226"/>
      <c r="T50" s="226"/>
      <c r="U50" s="226"/>
      <c r="V50" s="226"/>
      <c r="W50" s="226"/>
      <c r="X50" s="226"/>
      <c r="Y50" s="226"/>
      <c r="Z50" s="226"/>
      <c r="AA50" s="209"/>
      <c r="AB50" s="209"/>
      <c r="AC50" s="209"/>
      <c r="AD50" s="148"/>
      <c r="AE50" s="68">
        <f t="shared" si="23"/>
        <v>0.79166666666666674</v>
      </c>
      <c r="AF50" s="108">
        <v>43</v>
      </c>
      <c r="AG50" s="112">
        <f>(IF(((AF50&gt;=$D$34)*AND(AF50&lt;$D$36)),$D$30,0))+(IF($D$15="No",0,(IF(((AF50&gt;=$E$34)*AND(AF50&lt;$E$36)),$E$30,0))))+IF($K$18="Yes",LoadData!B22,0)</f>
        <v>0.41123709677419357</v>
      </c>
      <c r="AH50" s="117">
        <f>IF($L$8="No",0,WindData!B22)</f>
        <v>0</v>
      </c>
      <c r="AI50" s="117">
        <f>SolarData!B25</f>
        <v>0</v>
      </c>
      <c r="AJ50" s="113">
        <f t="shared" si="5"/>
        <v>-0.41123709677419357</v>
      </c>
      <c r="AK50" s="114">
        <f t="shared" si="0"/>
        <v>0.68150853889943086</v>
      </c>
      <c r="AL50" s="115">
        <f t="shared" si="1"/>
        <v>0</v>
      </c>
      <c r="AM50" s="115">
        <f t="shared" si="6"/>
        <v>0</v>
      </c>
      <c r="AN50" s="111">
        <f t="shared" si="7"/>
        <v>0</v>
      </c>
      <c r="AO50" s="115">
        <f t="shared" si="8"/>
        <v>0</v>
      </c>
      <c r="AP50" s="116">
        <f t="shared" si="19"/>
        <v>0</v>
      </c>
      <c r="AQ50" s="116">
        <f t="shared" si="20"/>
        <v>0</v>
      </c>
      <c r="AR50" s="116">
        <f t="shared" si="21"/>
        <v>100</v>
      </c>
      <c r="AS50" s="116">
        <f t="shared" si="22"/>
        <v>0</v>
      </c>
      <c r="AT50" s="175"/>
      <c r="AU50" s="182"/>
      <c r="AV50" s="210">
        <f t="shared" si="13"/>
        <v>0.41123709677419357</v>
      </c>
      <c r="AW50" s="210">
        <f t="shared" si="14"/>
        <v>0.41123709677419357</v>
      </c>
      <c r="AX50" s="43"/>
      <c r="AY50" s="210">
        <f t="shared" si="15"/>
        <v>-0.30938325326012345</v>
      </c>
      <c r="AZ50" s="210">
        <f t="shared" si="16"/>
        <v>0.41123709677419357</v>
      </c>
      <c r="BA50" s="210">
        <f t="shared" si="17"/>
        <v>0.21394353928605311</v>
      </c>
      <c r="BB50" s="210">
        <f t="shared" si="18"/>
        <v>-6.6190548198304139E-2</v>
      </c>
      <c r="BC50" s="210">
        <f t="shared" si="2"/>
        <v>9.5717997397817681E-2</v>
      </c>
      <c r="BD50" s="210">
        <f t="shared" si="3"/>
        <v>4.5771838002242951E-2</v>
      </c>
    </row>
    <row r="51" spans="2:56" ht="15.75" thickBot="1" x14ac:dyDescent="0.3">
      <c r="B51" s="43"/>
      <c r="C51" s="118"/>
      <c r="D51" s="118"/>
      <c r="E51" s="118"/>
      <c r="F51" s="231"/>
      <c r="G51" s="230" t="s">
        <v>170</v>
      </c>
      <c r="H51" s="209"/>
      <c r="I51" s="226"/>
      <c r="J51" s="226"/>
      <c r="K51" s="225"/>
      <c r="L51" s="225"/>
      <c r="M51" s="225"/>
      <c r="N51" s="225"/>
      <c r="O51" s="225"/>
      <c r="P51" s="225"/>
      <c r="Q51" s="225"/>
      <c r="R51" s="225"/>
      <c r="S51" s="225"/>
      <c r="T51" s="225"/>
      <c r="U51" s="225"/>
      <c r="V51" s="225"/>
      <c r="W51" s="225"/>
      <c r="X51" s="225"/>
      <c r="Y51" s="225"/>
      <c r="Z51" s="225"/>
      <c r="AA51" s="222"/>
      <c r="AB51" s="222"/>
      <c r="AC51" s="222"/>
      <c r="AD51" s="148"/>
      <c r="AE51" s="68">
        <f t="shared" si="23"/>
        <v>0.83333333333333326</v>
      </c>
      <c r="AF51" s="108">
        <v>44</v>
      </c>
      <c r="AG51" s="112">
        <f>(IF(((AF51&gt;=$D$34)*AND(AF51&lt;$D$36)),$D$30,0))+(IF($D$15="No",0,(IF(((AF51&gt;=$E$34)*AND(AF51&lt;$E$36)),$E$30,0))))+IF($K$18="Yes",LoadData!B23,0)</f>
        <v>0.39255483870967739</v>
      </c>
      <c r="AH51" s="117">
        <f>IF($L$8="No",0,WindData!B23)</f>
        <v>0</v>
      </c>
      <c r="AI51" s="117">
        <f>SolarData!B26</f>
        <v>0</v>
      </c>
      <c r="AJ51" s="113">
        <f t="shared" si="5"/>
        <v>-0.39255483870967739</v>
      </c>
      <c r="AK51" s="114">
        <f t="shared" si="0"/>
        <v>0.21967931688804571</v>
      </c>
      <c r="AL51" s="115">
        <f t="shared" si="1"/>
        <v>0</v>
      </c>
      <c r="AM51" s="115">
        <f t="shared" si="6"/>
        <v>0</v>
      </c>
      <c r="AN51" s="111">
        <f t="shared" si="7"/>
        <v>0</v>
      </c>
      <c r="AO51" s="115">
        <f t="shared" si="8"/>
        <v>0</v>
      </c>
      <c r="AP51" s="116">
        <f t="shared" si="19"/>
        <v>0</v>
      </c>
      <c r="AQ51" s="116">
        <f t="shared" si="20"/>
        <v>0</v>
      </c>
      <c r="AR51" s="116">
        <f t="shared" si="21"/>
        <v>100</v>
      </c>
      <c r="AS51" s="116">
        <f t="shared" si="22"/>
        <v>0</v>
      </c>
      <c r="AT51" s="175"/>
      <c r="AU51" s="182"/>
      <c r="AV51" s="210">
        <f t="shared" si="13"/>
        <v>0.39255483870967739</v>
      </c>
      <c r="AW51" s="210">
        <f t="shared" si="14"/>
        <v>0.39255483870967739</v>
      </c>
      <c r="AX51" s="43"/>
      <c r="AY51" s="210">
        <f t="shared" si="15"/>
        <v>-0.32806551132463962</v>
      </c>
      <c r="AZ51" s="210">
        <f t="shared" si="16"/>
        <v>0.39255483870967739</v>
      </c>
      <c r="BA51" s="210">
        <f t="shared" si="17"/>
        <v>0.19526128122153694</v>
      </c>
      <c r="BB51" s="210">
        <f t="shared" si="18"/>
        <v>-6.4058492065847766E-2</v>
      </c>
      <c r="BC51" s="210">
        <f t="shared" si="2"/>
        <v>0.10762697972069725</v>
      </c>
      <c r="BD51" s="210">
        <f t="shared" si="3"/>
        <v>3.8126967944276134E-2</v>
      </c>
    </row>
    <row r="52" spans="2:56" ht="15.75" thickBot="1" x14ac:dyDescent="0.3">
      <c r="B52" s="43"/>
      <c r="C52" s="118"/>
      <c r="D52" s="118"/>
      <c r="E52" s="118"/>
      <c r="F52" s="231"/>
      <c r="G52" s="230" t="s">
        <v>171</v>
      </c>
      <c r="H52" s="209"/>
      <c r="I52" s="226"/>
      <c r="J52" s="226"/>
      <c r="K52" s="225"/>
      <c r="L52" s="225"/>
      <c r="M52" s="225"/>
      <c r="N52" s="225"/>
      <c r="O52" s="225"/>
      <c r="P52" s="225"/>
      <c r="Q52" s="225"/>
      <c r="R52" s="225"/>
      <c r="S52" s="225"/>
      <c r="T52" s="225"/>
      <c r="U52" s="225"/>
      <c r="V52" s="225"/>
      <c r="W52" s="225"/>
      <c r="X52" s="225"/>
      <c r="Y52" s="225"/>
      <c r="Z52" s="225"/>
      <c r="AA52" s="222"/>
      <c r="AB52" s="222"/>
      <c r="AC52" s="222"/>
      <c r="AD52" s="148"/>
      <c r="AE52" s="68">
        <f t="shared" si="23"/>
        <v>0.875</v>
      </c>
      <c r="AF52" s="108">
        <v>45</v>
      </c>
      <c r="AG52" s="112">
        <f>(IF(((AF52&gt;=$D$34)*AND(AF52&lt;$D$36)),$D$30,0))+(IF($D$15="No",0,(IF(((AF52&gt;=$E$34)*AND(AF52&lt;$E$36)),$E$30,0))))+IF($K$18="Yes",LoadData!B24,0)</f>
        <v>0.36088870967741932</v>
      </c>
      <c r="AH52" s="117">
        <f>IF($L$8="No",0,WindData!B24)</f>
        <v>0</v>
      </c>
      <c r="AI52" s="117">
        <f>SolarData!B27</f>
        <v>0</v>
      </c>
      <c r="AJ52" s="113">
        <f t="shared" si="5"/>
        <v>-0.36088870967741932</v>
      </c>
      <c r="AK52" s="114">
        <f t="shared" si="0"/>
        <v>0</v>
      </c>
      <c r="AL52" s="115">
        <f t="shared" si="1"/>
        <v>0</v>
      </c>
      <c r="AM52" s="115">
        <f t="shared" si="6"/>
        <v>-0.14120939278937361</v>
      </c>
      <c r="AN52" s="111">
        <f t="shared" si="7"/>
        <v>-0.14120939278937361</v>
      </c>
      <c r="AO52" s="115">
        <f t="shared" si="8"/>
        <v>0</v>
      </c>
      <c r="AP52" s="116">
        <f t="shared" si="19"/>
        <v>0</v>
      </c>
      <c r="AQ52" s="116">
        <f t="shared" si="20"/>
        <v>0</v>
      </c>
      <c r="AR52" s="116">
        <f t="shared" si="21"/>
        <v>60.871762124231111</v>
      </c>
      <c r="AS52" s="116">
        <f t="shared" si="22"/>
        <v>39.128237875768889</v>
      </c>
      <c r="AT52" s="175"/>
      <c r="AU52" s="182"/>
      <c r="AV52" s="210">
        <f t="shared" si="13"/>
        <v>0.36088870967741932</v>
      </c>
      <c r="AW52" s="210">
        <f t="shared" si="14"/>
        <v>0.21967931688804571</v>
      </c>
      <c r="AX52" s="43"/>
      <c r="AY52" s="210">
        <f t="shared" si="15"/>
        <v>-0.3597316403568977</v>
      </c>
      <c r="AZ52" s="210">
        <f t="shared" si="16"/>
        <v>0.21967931688804571</v>
      </c>
      <c r="BA52" s="210">
        <f t="shared" si="17"/>
        <v>2.2385759399905253E-2</v>
      </c>
      <c r="BB52" s="210">
        <f t="shared" si="18"/>
        <v>-8.0528659495627576E-3</v>
      </c>
      <c r="BC52" s="210">
        <f t="shared" si="2"/>
        <v>0.12940685307386438</v>
      </c>
      <c r="BD52" s="210">
        <f t="shared" si="3"/>
        <v>5.0112222391044639E-4</v>
      </c>
    </row>
    <row r="53" spans="2:56" ht="15.75" thickBot="1" x14ac:dyDescent="0.3">
      <c r="B53" s="43"/>
      <c r="C53" s="118"/>
      <c r="D53" s="118"/>
      <c r="E53" s="118"/>
      <c r="F53" s="231"/>
      <c r="G53" s="229" t="s">
        <v>127</v>
      </c>
      <c r="H53" s="209"/>
      <c r="I53" s="226"/>
      <c r="J53" s="226"/>
      <c r="K53" s="225"/>
      <c r="L53" s="225"/>
      <c r="M53" s="225"/>
      <c r="N53" s="225"/>
      <c r="O53" s="225"/>
      <c r="P53" s="225"/>
      <c r="Q53" s="225"/>
      <c r="R53" s="225"/>
      <c r="S53" s="225"/>
      <c r="T53" s="225"/>
      <c r="U53" s="225"/>
      <c r="V53" s="225"/>
      <c r="W53" s="225"/>
      <c r="X53" s="225"/>
      <c r="Y53" s="225"/>
      <c r="Z53" s="225"/>
      <c r="AA53" s="222"/>
      <c r="AB53" s="222"/>
      <c r="AC53" s="222"/>
      <c r="AD53" s="148"/>
      <c r="AE53" s="68">
        <f t="shared" si="23"/>
        <v>0.91666666666666674</v>
      </c>
      <c r="AF53" s="108">
        <v>46</v>
      </c>
      <c r="AG53" s="112">
        <f>(IF(((AF53&gt;=$D$34)*AND(AF53&lt;$D$36)),$D$30,0))+(IF($D$15="No",0,(IF(((AF53&gt;=$E$34)*AND(AF53&lt;$E$36)),$E$30,0))))+IF($K$18="Yes",LoadData!B25,0)</f>
        <v>0.32712741935483869</v>
      </c>
      <c r="AH53" s="117">
        <f>IF($L$8="No",0,WindData!B25)</f>
        <v>0</v>
      </c>
      <c r="AI53" s="117">
        <f>SolarData!B28</f>
        <v>0</v>
      </c>
      <c r="AJ53" s="113">
        <f t="shared" si="5"/>
        <v>-0.32712741935483869</v>
      </c>
      <c r="AK53" s="114">
        <f t="shared" si="0"/>
        <v>0</v>
      </c>
      <c r="AL53" s="115">
        <f t="shared" si="1"/>
        <v>0</v>
      </c>
      <c r="AM53" s="115">
        <f t="shared" si="6"/>
        <v>-0.32712741935483869</v>
      </c>
      <c r="AN53" s="111">
        <f t="shared" si="7"/>
        <v>-0.32712741935483869</v>
      </c>
      <c r="AO53" s="115">
        <f t="shared" si="8"/>
        <v>0</v>
      </c>
      <c r="AP53" s="116">
        <f t="shared" si="19"/>
        <v>0</v>
      </c>
      <c r="AQ53" s="116">
        <f t="shared" si="20"/>
        <v>0</v>
      </c>
      <c r="AR53" s="116">
        <f t="shared" si="21"/>
        <v>0</v>
      </c>
      <c r="AS53" s="116">
        <f t="shared" si="22"/>
        <v>100</v>
      </c>
      <c r="AT53" s="175"/>
      <c r="AU53" s="182"/>
      <c r="AV53" s="210">
        <f t="shared" si="13"/>
        <v>0.32712741935483869</v>
      </c>
      <c r="AW53" s="210">
        <f t="shared" si="14"/>
        <v>0</v>
      </c>
      <c r="AX53" s="43"/>
      <c r="AY53" s="210">
        <f t="shared" si="15"/>
        <v>-0.39349293067947833</v>
      </c>
      <c r="AZ53" s="210">
        <f t="shared" si="16"/>
        <v>0</v>
      </c>
      <c r="BA53" s="210">
        <f t="shared" si="17"/>
        <v>-0.19729355748814045</v>
      </c>
      <c r="BB53" s="210">
        <f t="shared" si="18"/>
        <v>7.7633620140188528E-2</v>
      </c>
      <c r="BC53" s="210">
        <f t="shared" si="2"/>
        <v>0.15483668649472473</v>
      </c>
      <c r="BD53" s="210">
        <f t="shared" si="3"/>
        <v>3.8924747826326184E-2</v>
      </c>
    </row>
    <row r="54" spans="2:56" ht="15.75" thickBot="1" x14ac:dyDescent="0.3">
      <c r="B54" s="43"/>
      <c r="C54" s="118"/>
      <c r="D54" s="118"/>
      <c r="E54" s="118"/>
      <c r="F54" s="225"/>
      <c r="G54" s="225"/>
      <c r="H54" s="225"/>
      <c r="I54" s="225"/>
      <c r="J54" s="225"/>
      <c r="K54" s="225"/>
      <c r="L54" s="225"/>
      <c r="M54" s="225"/>
      <c r="N54" s="225"/>
      <c r="O54" s="225"/>
      <c r="P54" s="225"/>
      <c r="Q54" s="225"/>
      <c r="R54" s="225"/>
      <c r="S54" s="225"/>
      <c r="T54" s="225"/>
      <c r="U54" s="222"/>
      <c r="V54" s="222"/>
      <c r="W54" s="222"/>
      <c r="X54" s="222"/>
      <c r="Y54" s="222"/>
      <c r="Z54" s="222"/>
      <c r="AA54" s="222"/>
      <c r="AB54" s="222"/>
      <c r="AC54" s="222"/>
      <c r="AD54" s="148"/>
      <c r="AE54" s="68">
        <f t="shared" si="23"/>
        <v>0.95833333333333326</v>
      </c>
      <c r="AF54" s="108">
        <v>47</v>
      </c>
      <c r="AG54" s="112">
        <f>(IF(((AF54&gt;=$D$34)*AND(AF54&lt;$D$36)),$D$30,0))+(IF($D$15="No",0,(IF(((AF54&gt;=$E$34)*AND(AF54&lt;$E$36)),$E$30,0))))+IF($K$18="Yes",LoadData!B26,0)</f>
        <v>0.28951774193548396</v>
      </c>
      <c r="AH54" s="117">
        <f>IF($L$8="No",0,WindData!B26)</f>
        <v>0</v>
      </c>
      <c r="AI54" s="117">
        <f>SolarData!B29</f>
        <v>0</v>
      </c>
      <c r="AJ54" s="113">
        <f t="shared" si="5"/>
        <v>-0.28951774193548396</v>
      </c>
      <c r="AK54" s="114">
        <f t="shared" si="0"/>
        <v>0</v>
      </c>
      <c r="AL54" s="115">
        <f t="shared" si="1"/>
        <v>0</v>
      </c>
      <c r="AM54" s="115">
        <f t="shared" si="6"/>
        <v>-0.28951774193548396</v>
      </c>
      <c r="AN54" s="111">
        <f t="shared" si="7"/>
        <v>-0.28951774193548396</v>
      </c>
      <c r="AO54" s="115">
        <f t="shared" si="8"/>
        <v>0</v>
      </c>
      <c r="AP54" s="116">
        <f t="shared" si="19"/>
        <v>0</v>
      </c>
      <c r="AQ54" s="116">
        <f t="shared" si="20"/>
        <v>0</v>
      </c>
      <c r="AR54" s="116">
        <f t="shared" si="21"/>
        <v>0</v>
      </c>
      <c r="AS54" s="116">
        <f t="shared" si="22"/>
        <v>100</v>
      </c>
      <c r="AT54" s="175"/>
      <c r="AU54" s="182"/>
      <c r="AV54" s="210">
        <f t="shared" si="13"/>
        <v>0.28951774193548396</v>
      </c>
      <c r="AW54" s="210">
        <f t="shared" si="14"/>
        <v>0</v>
      </c>
      <c r="AX54" s="43"/>
      <c r="AY54" s="210">
        <f t="shared" si="15"/>
        <v>-0.43110260809883305</v>
      </c>
      <c r="AZ54" s="210">
        <f t="shared" si="16"/>
        <v>0</v>
      </c>
      <c r="BA54" s="210">
        <f t="shared" si="17"/>
        <v>-0.19729355748814045</v>
      </c>
      <c r="BB54" s="210">
        <f t="shared" si="18"/>
        <v>8.5053767194234409E-2</v>
      </c>
      <c r="BC54" s="210">
        <f t="shared" si="2"/>
        <v>0.18584945870961603</v>
      </c>
      <c r="BD54" s="210">
        <f t="shared" si="3"/>
        <v>3.8924747826326184E-2</v>
      </c>
    </row>
    <row r="55" spans="2:56" ht="15.75" thickBot="1" x14ac:dyDescent="0.3">
      <c r="B55" s="43"/>
      <c r="C55" s="118"/>
      <c r="D55" s="118"/>
      <c r="E55" s="118"/>
      <c r="F55" s="225"/>
      <c r="G55" s="225"/>
      <c r="H55" s="225"/>
      <c r="I55" s="225"/>
      <c r="J55" s="225"/>
      <c r="K55" s="225"/>
      <c r="L55" s="225"/>
      <c r="M55" s="225"/>
      <c r="N55" s="225"/>
      <c r="O55" s="225"/>
      <c r="P55" s="225"/>
      <c r="Q55" s="225"/>
      <c r="R55" s="225"/>
      <c r="S55" s="225"/>
      <c r="T55" s="225"/>
      <c r="U55" s="222"/>
      <c r="V55" s="222"/>
      <c r="W55" s="222"/>
      <c r="X55" s="222"/>
      <c r="Y55" s="222"/>
      <c r="Z55" s="222"/>
      <c r="AA55" s="222"/>
      <c r="AB55" s="222"/>
      <c r="AC55" s="222"/>
      <c r="AD55" s="149"/>
      <c r="AE55" s="158"/>
      <c r="AF55" s="158"/>
      <c r="AG55" s="158"/>
      <c r="AH55" s="158"/>
      <c r="AI55" s="178"/>
      <c r="AJ55" s="158"/>
      <c r="AK55" s="178"/>
      <c r="AL55" s="178"/>
      <c r="AM55" s="178"/>
      <c r="AN55" s="178"/>
      <c r="AO55" s="178"/>
      <c r="AP55" s="178"/>
      <c r="AQ55" s="178"/>
      <c r="AR55" s="178"/>
      <c r="AS55" s="178"/>
      <c r="AT55" s="177"/>
      <c r="AU55" s="182"/>
      <c r="AV55" s="118"/>
      <c r="AW55" s="118"/>
      <c r="AX55" s="43"/>
      <c r="AY55" s="43"/>
      <c r="AZ55" s="43"/>
      <c r="BA55" s="43"/>
      <c r="BB55" s="43"/>
      <c r="BC55" s="43"/>
      <c r="BD55" s="43"/>
    </row>
    <row r="56" spans="2:56" ht="15.75" thickTop="1" x14ac:dyDescent="0.25"/>
  </sheetData>
  <dataConsolidate/>
  <mergeCells count="14">
    <mergeCell ref="I32:AC32"/>
    <mergeCell ref="AY6:BD6"/>
    <mergeCell ref="R21:S21"/>
    <mergeCell ref="R29:S29"/>
    <mergeCell ref="AK5:AK6"/>
    <mergeCell ref="AN5:AN6"/>
    <mergeCell ref="X21:Y21"/>
    <mergeCell ref="AV6:AW6"/>
    <mergeCell ref="X23:Y23"/>
    <mergeCell ref="AL5:AL6"/>
    <mergeCell ref="AM5:AM6"/>
    <mergeCell ref="AP5:AS5"/>
    <mergeCell ref="AG5:AG6"/>
    <mergeCell ref="AH5:AI5"/>
  </mergeCells>
  <conditionalFormatting sqref="AG8:AG54">
    <cfRule type="cellIs" dxfId="13" priority="28" operator="greaterThan">
      <formula>0</formula>
    </cfRule>
  </conditionalFormatting>
  <conditionalFormatting sqref="AK8:AK54">
    <cfRule type="cellIs" dxfId="12" priority="26" operator="greaterThan">
      <formula>0</formula>
    </cfRule>
    <cfRule type="cellIs" dxfId="11" priority="27" operator="greaterThan">
      <formula>0</formula>
    </cfRule>
  </conditionalFormatting>
  <conditionalFormatting sqref="AJ8:AJ54">
    <cfRule type="cellIs" dxfId="10" priority="24" operator="lessThan">
      <formula>0</formula>
    </cfRule>
    <cfRule type="cellIs" dxfId="9" priority="25" operator="greaterThan">
      <formula>0</formula>
    </cfRule>
  </conditionalFormatting>
  <conditionalFormatting sqref="AN8:AN54">
    <cfRule type="cellIs" dxfId="8" priority="12" operator="greaterThan">
      <formula>0</formula>
    </cfRule>
    <cfRule type="cellIs" dxfId="7" priority="14" operator="greaterThan">
      <formula>0</formula>
    </cfRule>
    <cfRule type="cellIs" dxfId="6" priority="15" operator="lessThan">
      <formula>0</formula>
    </cfRule>
  </conditionalFormatting>
  <conditionalFormatting sqref="T29">
    <cfRule type="cellIs" dxfId="5" priority="9" operator="lessThan">
      <formula>0</formula>
    </cfRule>
    <cfRule type="cellIs" dxfId="4" priority="10" operator="lessThan">
      <formula>0</formula>
    </cfRule>
    <cfRule type="cellIs" dxfId="3" priority="11" operator="greaterThan">
      <formula>0</formula>
    </cfRule>
  </conditionalFormatting>
  <conditionalFormatting sqref="E6 E8">
    <cfRule type="containsText" dxfId="2" priority="6" operator="containsText" text="&quot;Invalid Entry!&quot;">
      <formula>NOT(ISERROR(SEARCH("""Invalid Entry!""",E6)))</formula>
    </cfRule>
  </conditionalFormatting>
  <conditionalFormatting sqref="E7:E8">
    <cfRule type="containsText" dxfId="1" priority="5" operator="containsText" text="Invalid Entry!">
      <formula>NOT(ISERROR(SEARCH("Invalid Entry!",E7)))</formula>
    </cfRule>
  </conditionalFormatting>
  <conditionalFormatting sqref="E19">
    <cfRule type="containsText" dxfId="0" priority="4" operator="containsText" text="Invalid Entry!">
      <formula>NOT(ISERROR(SEARCH("Invalid Entry!",E19)))</formula>
    </cfRule>
  </conditionalFormatting>
  <dataValidations xWindow="335" yWindow="291" count="13">
    <dataValidation type="list" allowBlank="1" showInputMessage="1" showErrorMessage="1" sqref="K6">
      <formula1>"January,February,March,April,May,June,July,August,September,October,November,December"</formula1>
    </dataValidation>
    <dataValidation type="list" allowBlank="1" showErrorMessage="1" sqref="K5">
      <formula1>"Aberdeen,Aughton,Belfast,Birmingham,Channel Islands (Jersey),Dundee,Edinburgh,Finningley,Glasgow,Hemsby,Lerwick,London (Gatwick),Malin,Oban"</formula1>
    </dataValidation>
    <dataValidation type="list" allowBlank="1" showInputMessage="1" showErrorMessage="1" sqref="D8">
      <formula1>INDIRECT(SUBSTITUTE($E$5," ","9"))</formula1>
    </dataValidation>
    <dataValidation type="decimal" allowBlank="1" showInputMessage="1" showErrorMessage="1" sqref="L13">
      <formula1>0</formula1>
      <formula2>359</formula2>
    </dataValidation>
    <dataValidation type="decimal" allowBlank="1" showInputMessage="1" showErrorMessage="1" sqref="L12">
      <formula1>0</formula1>
      <formula2>90</formula2>
    </dataValidation>
    <dataValidation type="list" allowBlank="1" showInputMessage="1" showErrorMessage="1" sqref="L9">
      <formula1>"Bergey Excel 1-R,Windera S,Bergey Excel 6-R,Bergey Excel 10-R,NPS 100C-21,XANT M-21,Norvento nED 100,NPS 100C-24,Vergnet GEV MP-R"</formula1>
    </dataValidation>
    <dataValidation type="decimal" allowBlank="1" showInputMessage="1" showErrorMessage="1" sqref="L16 J10 E18 E24 E12">
      <formula1>0</formula1>
      <formula2>100</formula2>
    </dataValidation>
    <dataValidation type="list" allowBlank="1" showInputMessage="1" showErrorMessage="1" sqref="L8 D15 K18 L21">
      <formula1>"Yes,No"</formula1>
    </dataValidation>
    <dataValidation type="decimal" allowBlank="1" showInputMessage="1" showErrorMessage="1" sqref="L11 L15">
      <formula1>0</formula1>
      <formula2>1E+39</formula2>
    </dataValidation>
    <dataValidation type="list" allowBlank="1" showInputMessage="1" showErrorMessage="1" sqref="E17 E5">
      <formula1>Car9Model</formula1>
    </dataValidation>
    <dataValidation type="list" allowBlank="1" showInputMessage="1" showErrorMessage="1" sqref="L20">
      <formula1>"1,2,3"</formula1>
    </dataValidation>
    <dataValidation type="decimal" allowBlank="1" showInputMessage="1" showErrorMessage="1" prompt="Manually input from dashboard display" sqref="E6">
      <formula1>0</formula1>
      <formula2>230</formula2>
    </dataValidation>
    <dataValidation type="list" allowBlank="1" showInputMessage="1" showErrorMessage="1" sqref="D20">
      <formula1>INDIRECT(SUBSTITUTE($E$17," ","9"))</formula1>
    </dataValidation>
  </dataValidations>
  <pageMargins left="0.7" right="0.7" top="0.75" bottom="0.75" header="0.3" footer="0.3"/>
  <pageSetup paperSize="9" orientation="portrait" horizontalDpi="4294967293"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7" r:id="rId4" name="Scroll Bar 3">
              <controlPr defaultSize="0" autoPict="0">
                <anchor moveWithCells="1">
                  <from>
                    <xdr:col>3</xdr:col>
                    <xdr:colOff>19050</xdr:colOff>
                    <xdr:row>8</xdr:row>
                    <xdr:rowOff>19050</xdr:rowOff>
                  </from>
                  <to>
                    <xdr:col>3</xdr:col>
                    <xdr:colOff>1095375</xdr:colOff>
                    <xdr:row>8</xdr:row>
                    <xdr:rowOff>180975</xdr:rowOff>
                  </to>
                </anchor>
              </controlPr>
            </control>
          </mc:Choice>
        </mc:AlternateContent>
        <mc:AlternateContent xmlns:mc="http://schemas.openxmlformats.org/markup-compatibility/2006">
          <mc:Choice Requires="x14">
            <control shapeId="1032" r:id="rId5" name="Scroll Bar 8">
              <controlPr defaultSize="0" autoPict="0">
                <anchor moveWithCells="1">
                  <from>
                    <xdr:col>3</xdr:col>
                    <xdr:colOff>47625</xdr:colOff>
                    <xdr:row>20</xdr:row>
                    <xdr:rowOff>28575</xdr:rowOff>
                  </from>
                  <to>
                    <xdr:col>3</xdr:col>
                    <xdr:colOff>1123950</xdr:colOff>
                    <xdr:row>20</xdr:row>
                    <xdr:rowOff>190500</xdr:rowOff>
                  </to>
                </anchor>
              </controlPr>
            </control>
          </mc:Choice>
        </mc:AlternateContent>
        <mc:AlternateContent xmlns:mc="http://schemas.openxmlformats.org/markup-compatibility/2006">
          <mc:Choice Requires="x14">
            <control shapeId="1043" r:id="rId6" name="Scroll Bar 19">
              <controlPr defaultSize="0" autoPict="0">
                <anchor moveWithCells="1">
                  <from>
                    <xdr:col>3</xdr:col>
                    <xdr:colOff>28575</xdr:colOff>
                    <xdr:row>9</xdr:row>
                    <xdr:rowOff>19050</xdr:rowOff>
                  </from>
                  <to>
                    <xdr:col>4</xdr:col>
                    <xdr:colOff>762000</xdr:colOff>
                    <xdr:row>9</xdr:row>
                    <xdr:rowOff>180975</xdr:rowOff>
                  </to>
                </anchor>
              </controlPr>
            </control>
          </mc:Choice>
        </mc:AlternateContent>
        <mc:AlternateContent xmlns:mc="http://schemas.openxmlformats.org/markup-compatibility/2006">
          <mc:Choice Requires="x14">
            <control shapeId="1044" r:id="rId7" name="Scroll Bar 20">
              <controlPr defaultSize="0" autoPict="0">
                <anchor moveWithCells="1">
                  <from>
                    <xdr:col>3</xdr:col>
                    <xdr:colOff>47625</xdr:colOff>
                    <xdr:row>21</xdr:row>
                    <xdr:rowOff>9525</xdr:rowOff>
                  </from>
                  <to>
                    <xdr:col>4</xdr:col>
                    <xdr:colOff>781050</xdr:colOff>
                    <xdr:row>21</xdr:row>
                    <xdr:rowOff>180975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1"/>
  <sheetViews>
    <sheetView zoomScale="80" zoomScaleNormal="80" workbookViewId="0"/>
  </sheetViews>
  <sheetFormatPr defaultRowHeight="15" x14ac:dyDescent="0.25"/>
  <cols>
    <col min="1" max="1" width="1.42578125" style="43" customWidth="1"/>
    <col min="2" max="3" width="2.85546875" customWidth="1"/>
    <col min="15" max="15" width="19.7109375" customWidth="1"/>
    <col min="27" max="27" width="7.28515625" customWidth="1"/>
    <col min="28" max="28" width="11.42578125" customWidth="1"/>
  </cols>
  <sheetData>
    <row r="1" spans="2:28" ht="7.5" customHeight="1" thickBot="1" x14ac:dyDescent="0.3">
      <c r="B1" s="43"/>
      <c r="C1" s="43"/>
      <c r="D1" s="43"/>
      <c r="E1" s="43"/>
      <c r="F1" s="43"/>
      <c r="G1" s="43"/>
      <c r="H1" s="43"/>
      <c r="I1" s="43"/>
      <c r="J1" s="43"/>
      <c r="K1" s="43"/>
      <c r="L1" s="43"/>
      <c r="M1" s="43"/>
      <c r="N1" s="43"/>
      <c r="O1" s="43"/>
      <c r="P1" s="43"/>
      <c r="Q1" s="43"/>
      <c r="R1" s="43"/>
      <c r="S1" s="43"/>
      <c r="T1" s="43"/>
      <c r="U1" s="43"/>
      <c r="V1" s="43"/>
      <c r="W1" s="43"/>
      <c r="X1" s="43"/>
      <c r="Y1" s="43"/>
      <c r="Z1" s="43"/>
      <c r="AA1" s="43"/>
    </row>
    <row r="2" spans="2:28" ht="7.5" customHeight="1" thickTop="1" x14ac:dyDescent="0.25">
      <c r="B2" s="145"/>
      <c r="C2" s="184"/>
      <c r="D2" s="184"/>
      <c r="E2" s="184"/>
      <c r="F2" s="184"/>
      <c r="G2" s="184"/>
      <c r="H2" s="184"/>
      <c r="I2" s="184"/>
      <c r="J2" s="184"/>
      <c r="K2" s="184"/>
      <c r="L2" s="184"/>
      <c r="M2" s="184"/>
      <c r="N2" s="184"/>
      <c r="O2" s="184"/>
      <c r="P2" s="184"/>
      <c r="Q2" s="184"/>
      <c r="R2" s="184"/>
      <c r="S2" s="184"/>
      <c r="T2" s="184"/>
      <c r="U2" s="184"/>
      <c r="V2" s="184"/>
      <c r="W2" s="184"/>
      <c r="X2" s="184"/>
      <c r="Y2" s="184"/>
      <c r="Z2" s="184"/>
      <c r="AA2" s="179"/>
      <c r="AB2" s="43"/>
    </row>
    <row r="3" spans="2:28" x14ac:dyDescent="0.25">
      <c r="B3" s="148"/>
      <c r="C3" s="185"/>
      <c r="D3" s="185"/>
      <c r="E3" s="185"/>
      <c r="F3" s="185"/>
      <c r="G3" s="185"/>
      <c r="H3" s="185"/>
      <c r="I3" s="185"/>
      <c r="J3" s="185"/>
      <c r="K3" s="185"/>
      <c r="L3" s="185"/>
      <c r="M3" s="185"/>
      <c r="N3" s="185"/>
      <c r="O3" s="185"/>
      <c r="P3" s="185"/>
      <c r="Q3" s="185"/>
      <c r="R3" s="185"/>
      <c r="S3" s="185"/>
      <c r="T3" s="185"/>
      <c r="U3" s="185"/>
      <c r="V3" s="185"/>
      <c r="W3" s="185"/>
      <c r="X3" s="185"/>
      <c r="Y3" s="185"/>
      <c r="Z3" s="185"/>
      <c r="AA3" s="175"/>
      <c r="AB3" s="43"/>
    </row>
    <row r="4" spans="2:28" x14ac:dyDescent="0.25">
      <c r="B4" s="148"/>
      <c r="C4" s="185"/>
      <c r="D4" s="185"/>
      <c r="E4" s="185"/>
      <c r="F4" s="185"/>
      <c r="G4" s="185"/>
      <c r="H4" s="185"/>
      <c r="I4" s="185"/>
      <c r="J4" s="185"/>
      <c r="K4" s="185"/>
      <c r="L4" s="185"/>
      <c r="M4" s="185"/>
      <c r="N4" s="185"/>
      <c r="O4" s="185"/>
      <c r="P4" s="185"/>
      <c r="Q4" s="185"/>
      <c r="R4" s="185"/>
      <c r="S4" s="185"/>
      <c r="T4" s="185"/>
      <c r="U4" s="185"/>
      <c r="V4" s="185"/>
      <c r="W4" s="185"/>
      <c r="X4" s="185"/>
      <c r="Y4" s="185"/>
      <c r="Z4" s="185"/>
      <c r="AA4" s="175"/>
      <c r="AB4" s="43"/>
    </row>
    <row r="5" spans="2:28" x14ac:dyDescent="0.25">
      <c r="B5" s="148"/>
      <c r="C5" s="185"/>
      <c r="D5" s="185"/>
      <c r="E5" s="185"/>
      <c r="F5" s="185"/>
      <c r="G5" s="185"/>
      <c r="H5" s="185"/>
      <c r="I5" s="185"/>
      <c r="J5" s="185"/>
      <c r="K5" s="185"/>
      <c r="L5" s="185"/>
      <c r="M5" s="185"/>
      <c r="N5" s="185"/>
      <c r="O5" s="185"/>
      <c r="P5" s="185"/>
      <c r="Q5" s="185"/>
      <c r="R5" s="185"/>
      <c r="S5" s="185"/>
      <c r="T5" s="185"/>
      <c r="U5" s="185"/>
      <c r="V5" s="185"/>
      <c r="W5" s="185"/>
      <c r="X5" s="185"/>
      <c r="Y5" s="185"/>
      <c r="Z5" s="185"/>
      <c r="AA5" s="175"/>
      <c r="AB5" s="43"/>
    </row>
    <row r="6" spans="2:28" x14ac:dyDescent="0.25">
      <c r="B6" s="148"/>
      <c r="C6" s="185"/>
      <c r="D6" s="185"/>
      <c r="E6" s="185"/>
      <c r="F6" s="185"/>
      <c r="G6" s="185"/>
      <c r="H6" s="185"/>
      <c r="I6" s="185"/>
      <c r="J6" s="185"/>
      <c r="K6" s="185"/>
      <c r="L6" s="185"/>
      <c r="M6" s="185"/>
      <c r="N6" s="185"/>
      <c r="O6" s="185"/>
      <c r="P6" s="185"/>
      <c r="Q6" s="185"/>
      <c r="R6" s="185"/>
      <c r="S6" s="185"/>
      <c r="T6" s="185"/>
      <c r="U6" s="185"/>
      <c r="V6" s="185"/>
      <c r="W6" s="185"/>
      <c r="X6" s="185"/>
      <c r="Y6" s="185"/>
      <c r="Z6" s="185"/>
      <c r="AA6" s="175"/>
      <c r="AB6" s="43"/>
    </row>
    <row r="7" spans="2:28" x14ac:dyDescent="0.25">
      <c r="B7" s="148"/>
      <c r="C7" s="185"/>
      <c r="D7" s="185"/>
      <c r="E7" s="185"/>
      <c r="F7" s="185"/>
      <c r="G7" s="185"/>
      <c r="H7" s="185"/>
      <c r="I7" s="185"/>
      <c r="J7" s="185"/>
      <c r="K7" s="185"/>
      <c r="L7" s="185"/>
      <c r="M7" s="185"/>
      <c r="N7" s="185"/>
      <c r="O7" s="185"/>
      <c r="P7" s="185"/>
      <c r="Q7" s="185"/>
      <c r="R7" s="185"/>
      <c r="S7" s="185"/>
      <c r="T7" s="185"/>
      <c r="U7" s="185"/>
      <c r="V7" s="185"/>
      <c r="W7" s="185"/>
      <c r="X7" s="185"/>
      <c r="Y7" s="185"/>
      <c r="Z7" s="185"/>
      <c r="AA7" s="175"/>
      <c r="AB7" s="43"/>
    </row>
    <row r="8" spans="2:28" x14ac:dyDescent="0.25">
      <c r="B8" s="148"/>
      <c r="C8" s="185"/>
      <c r="D8" s="185"/>
      <c r="E8" s="185"/>
      <c r="F8" s="185"/>
      <c r="G8" s="185"/>
      <c r="H8" s="185"/>
      <c r="I8" s="185"/>
      <c r="J8" s="185"/>
      <c r="K8" s="185"/>
      <c r="L8" s="185"/>
      <c r="M8" s="185"/>
      <c r="N8" s="185"/>
      <c r="O8" s="185"/>
      <c r="P8" s="185"/>
      <c r="Q8" s="185"/>
      <c r="R8" s="185"/>
      <c r="S8" s="185"/>
      <c r="T8" s="185"/>
      <c r="U8" s="185"/>
      <c r="V8" s="185"/>
      <c r="W8" s="185"/>
      <c r="X8" s="185"/>
      <c r="Y8" s="185"/>
      <c r="Z8" s="185"/>
      <c r="AA8" s="175"/>
      <c r="AB8" s="43"/>
    </row>
    <row r="9" spans="2:28" x14ac:dyDescent="0.25">
      <c r="B9" s="148"/>
      <c r="C9" s="185"/>
      <c r="D9" s="185"/>
      <c r="E9" s="185"/>
      <c r="F9" s="185"/>
      <c r="G9" s="185"/>
      <c r="H9" s="185"/>
      <c r="I9" s="185"/>
      <c r="J9" s="185"/>
      <c r="K9" s="185"/>
      <c r="L9" s="185"/>
      <c r="M9" s="185"/>
      <c r="N9" s="185"/>
      <c r="O9" s="185"/>
      <c r="P9" s="185"/>
      <c r="Q9" s="185"/>
      <c r="R9" s="185"/>
      <c r="S9" s="185"/>
      <c r="T9" s="185"/>
      <c r="U9" s="185"/>
      <c r="V9" s="185"/>
      <c r="W9" s="185"/>
      <c r="X9" s="185"/>
      <c r="Y9" s="185"/>
      <c r="Z9" s="185"/>
      <c r="AA9" s="175"/>
      <c r="AB9" s="43"/>
    </row>
    <row r="10" spans="2:28" x14ac:dyDescent="0.25">
      <c r="B10" s="148"/>
      <c r="C10" s="185"/>
      <c r="D10" s="185"/>
      <c r="E10" s="185"/>
      <c r="F10" s="185"/>
      <c r="G10" s="185"/>
      <c r="H10" s="185"/>
      <c r="I10" s="185"/>
      <c r="J10" s="185"/>
      <c r="K10" s="185"/>
      <c r="L10" s="185"/>
      <c r="M10" s="185"/>
      <c r="N10" s="185"/>
      <c r="O10" s="185"/>
      <c r="P10" s="185"/>
      <c r="Q10" s="185"/>
      <c r="R10" s="185"/>
      <c r="S10" s="185"/>
      <c r="T10" s="185"/>
      <c r="U10" s="185"/>
      <c r="V10" s="185"/>
      <c r="W10" s="185"/>
      <c r="X10" s="185"/>
      <c r="Y10" s="185"/>
      <c r="Z10" s="185"/>
      <c r="AA10" s="175"/>
      <c r="AB10" s="43"/>
    </row>
    <row r="11" spans="2:28" x14ac:dyDescent="0.25">
      <c r="B11" s="148"/>
      <c r="C11" s="185"/>
      <c r="D11" s="185"/>
      <c r="E11" s="185"/>
      <c r="F11" s="185"/>
      <c r="G11" s="185"/>
      <c r="H11" s="185"/>
      <c r="I11" s="185"/>
      <c r="J11" s="185"/>
      <c r="K11" s="185"/>
      <c r="L11" s="185"/>
      <c r="M11" s="185"/>
      <c r="N11" s="185"/>
      <c r="O11" s="185"/>
      <c r="P11" s="185"/>
      <c r="Q11" s="185"/>
      <c r="R11" s="185"/>
      <c r="S11" s="185"/>
      <c r="T11" s="185"/>
      <c r="U11" s="185"/>
      <c r="V11" s="185"/>
      <c r="W11" s="185"/>
      <c r="X11" s="185"/>
      <c r="Y11" s="185"/>
      <c r="Z11" s="185"/>
      <c r="AA11" s="175"/>
      <c r="AB11" s="43"/>
    </row>
    <row r="12" spans="2:28" x14ac:dyDescent="0.25">
      <c r="B12" s="148"/>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75"/>
      <c r="AB12" s="43"/>
    </row>
    <row r="13" spans="2:28" x14ac:dyDescent="0.25">
      <c r="B13" s="148"/>
      <c r="C13" s="185"/>
      <c r="D13" s="185"/>
      <c r="E13" s="185"/>
      <c r="F13" s="185"/>
      <c r="G13" s="185"/>
      <c r="H13" s="185"/>
      <c r="I13" s="185"/>
      <c r="J13" s="185"/>
      <c r="K13" s="185"/>
      <c r="L13" s="185"/>
      <c r="M13" s="185"/>
      <c r="N13" s="185"/>
      <c r="O13" s="185"/>
      <c r="P13" s="185"/>
      <c r="Q13" s="185"/>
      <c r="R13" s="185"/>
      <c r="S13" s="185"/>
      <c r="T13" s="185"/>
      <c r="U13" s="185"/>
      <c r="V13" s="185"/>
      <c r="W13" s="185"/>
      <c r="X13" s="185"/>
      <c r="Y13" s="185"/>
      <c r="Z13" s="185"/>
      <c r="AA13" s="175"/>
      <c r="AB13" s="43"/>
    </row>
    <row r="14" spans="2:28" x14ac:dyDescent="0.25">
      <c r="B14" s="148"/>
      <c r="C14" s="185"/>
      <c r="D14" s="185"/>
      <c r="E14" s="185"/>
      <c r="F14" s="185"/>
      <c r="G14" s="185"/>
      <c r="H14" s="185"/>
      <c r="I14" s="185"/>
      <c r="J14" s="185"/>
      <c r="K14" s="185"/>
      <c r="L14" s="185"/>
      <c r="M14" s="185"/>
      <c r="N14" s="185"/>
      <c r="O14" s="185"/>
      <c r="P14" s="185"/>
      <c r="Q14" s="185"/>
      <c r="R14" s="185"/>
      <c r="S14" s="185"/>
      <c r="T14" s="185"/>
      <c r="U14" s="185"/>
      <c r="V14" s="185"/>
      <c r="W14" s="185"/>
      <c r="X14" s="185"/>
      <c r="Y14" s="185"/>
      <c r="Z14" s="185"/>
      <c r="AA14" s="175"/>
      <c r="AB14" s="43"/>
    </row>
    <row r="15" spans="2:28" x14ac:dyDescent="0.25">
      <c r="B15" s="148"/>
      <c r="C15" s="185"/>
      <c r="D15" s="185"/>
      <c r="E15" s="185"/>
      <c r="F15" s="185"/>
      <c r="G15" s="185"/>
      <c r="H15" s="185"/>
      <c r="I15" s="185"/>
      <c r="J15" s="185"/>
      <c r="K15" s="185"/>
      <c r="L15" s="185"/>
      <c r="M15" s="185"/>
      <c r="N15" s="185"/>
      <c r="O15" s="185"/>
      <c r="P15" s="185"/>
      <c r="Q15" s="185"/>
      <c r="R15" s="185"/>
      <c r="S15" s="185"/>
      <c r="T15" s="185"/>
      <c r="U15" s="185"/>
      <c r="V15" s="185"/>
      <c r="W15" s="185"/>
      <c r="X15" s="185"/>
      <c r="Y15" s="185"/>
      <c r="Z15" s="185"/>
      <c r="AA15" s="175"/>
      <c r="AB15" s="43"/>
    </row>
    <row r="16" spans="2:28" x14ac:dyDescent="0.25">
      <c r="B16" s="148"/>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75"/>
      <c r="AB16" s="43"/>
    </row>
    <row r="17" spans="2:28" x14ac:dyDescent="0.25">
      <c r="B17" s="148"/>
      <c r="C17" s="185"/>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75"/>
      <c r="AB17" s="43"/>
    </row>
    <row r="18" spans="2:28" x14ac:dyDescent="0.25">
      <c r="B18" s="148"/>
      <c r="C18" s="185"/>
      <c r="D18" s="185"/>
      <c r="E18" s="185"/>
      <c r="F18" s="185"/>
      <c r="G18" s="185"/>
      <c r="H18" s="185"/>
      <c r="I18" s="185"/>
      <c r="J18" s="185"/>
      <c r="K18" s="185"/>
      <c r="L18" s="185"/>
      <c r="M18" s="185"/>
      <c r="N18" s="185"/>
      <c r="O18" s="185"/>
      <c r="P18" s="185"/>
      <c r="Q18" s="185"/>
      <c r="R18" s="185"/>
      <c r="S18" s="185"/>
      <c r="T18" s="185"/>
      <c r="U18" s="185"/>
      <c r="V18" s="185"/>
      <c r="W18" s="185"/>
      <c r="X18" s="185"/>
      <c r="Y18" s="185"/>
      <c r="Z18" s="185"/>
      <c r="AA18" s="175"/>
      <c r="AB18" s="43"/>
    </row>
    <row r="19" spans="2:28" x14ac:dyDescent="0.25">
      <c r="B19" s="148"/>
      <c r="C19" s="185"/>
      <c r="D19" s="185"/>
      <c r="E19" s="185"/>
      <c r="F19" s="185"/>
      <c r="G19" s="185"/>
      <c r="H19" s="185"/>
      <c r="I19" s="185"/>
      <c r="J19" s="185"/>
      <c r="K19" s="185"/>
      <c r="L19" s="185"/>
      <c r="M19" s="185"/>
      <c r="N19" s="185"/>
      <c r="O19" s="185"/>
      <c r="P19" s="185"/>
      <c r="Q19" s="185"/>
      <c r="R19" s="185"/>
      <c r="S19" s="185"/>
      <c r="T19" s="185"/>
      <c r="U19" s="185"/>
      <c r="V19" s="185"/>
      <c r="W19" s="185"/>
      <c r="X19" s="185"/>
      <c r="Y19" s="185"/>
      <c r="Z19" s="185"/>
      <c r="AA19" s="175"/>
      <c r="AB19" s="43"/>
    </row>
    <row r="20" spans="2:28" x14ac:dyDescent="0.25">
      <c r="B20" s="148"/>
      <c r="C20" s="185"/>
      <c r="D20" s="185"/>
      <c r="E20" s="185"/>
      <c r="F20" s="185"/>
      <c r="G20" s="185"/>
      <c r="H20" s="185"/>
      <c r="I20" s="185"/>
      <c r="J20" s="185"/>
      <c r="K20" s="185"/>
      <c r="L20" s="185"/>
      <c r="M20" s="185"/>
      <c r="N20" s="185"/>
      <c r="O20" s="185"/>
      <c r="P20" s="185"/>
      <c r="Q20" s="185"/>
      <c r="R20" s="185"/>
      <c r="S20" s="185"/>
      <c r="T20" s="185"/>
      <c r="U20" s="185"/>
      <c r="V20" s="185"/>
      <c r="W20" s="185"/>
      <c r="X20" s="185"/>
      <c r="Y20" s="185"/>
      <c r="Z20" s="185"/>
      <c r="AA20" s="175"/>
      <c r="AB20" s="43"/>
    </row>
    <row r="21" spans="2:28" x14ac:dyDescent="0.25">
      <c r="B21" s="148"/>
      <c r="C21" s="185"/>
      <c r="D21" s="185"/>
      <c r="E21" s="185"/>
      <c r="F21" s="185"/>
      <c r="G21" s="185"/>
      <c r="H21" s="185"/>
      <c r="I21" s="185"/>
      <c r="J21" s="185"/>
      <c r="K21" s="185"/>
      <c r="L21" s="185"/>
      <c r="M21" s="185"/>
      <c r="N21" s="185"/>
      <c r="O21" s="185"/>
      <c r="P21" s="185"/>
      <c r="Q21" s="185"/>
      <c r="R21" s="185"/>
      <c r="S21" s="185"/>
      <c r="T21" s="185"/>
      <c r="U21" s="185"/>
      <c r="V21" s="185"/>
      <c r="W21" s="185"/>
      <c r="X21" s="185"/>
      <c r="Y21" s="185"/>
      <c r="Z21" s="185"/>
      <c r="AA21" s="175"/>
      <c r="AB21" s="43"/>
    </row>
    <row r="22" spans="2:28" x14ac:dyDescent="0.25">
      <c r="B22" s="148"/>
      <c r="C22" s="185"/>
      <c r="D22" s="185"/>
      <c r="E22" s="185"/>
      <c r="F22" s="185"/>
      <c r="G22" s="185"/>
      <c r="H22" s="185"/>
      <c r="I22" s="185"/>
      <c r="J22" s="185"/>
      <c r="K22" s="185"/>
      <c r="L22" s="185"/>
      <c r="M22" s="185"/>
      <c r="N22" s="185"/>
      <c r="O22" s="185"/>
      <c r="P22" s="185"/>
      <c r="Q22" s="185"/>
      <c r="R22" s="185"/>
      <c r="S22" s="185"/>
      <c r="T22" s="185"/>
      <c r="U22" s="185"/>
      <c r="V22" s="185"/>
      <c r="W22" s="185"/>
      <c r="X22" s="185"/>
      <c r="Y22" s="185"/>
      <c r="Z22" s="185"/>
      <c r="AA22" s="175"/>
      <c r="AB22" s="43"/>
    </row>
    <row r="23" spans="2:28" x14ac:dyDescent="0.25">
      <c r="B23" s="148"/>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75"/>
      <c r="AB23" s="43"/>
    </row>
    <row r="24" spans="2:28" x14ac:dyDescent="0.25">
      <c r="B24" s="148"/>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75"/>
      <c r="AB24" s="43"/>
    </row>
    <row r="25" spans="2:28" x14ac:dyDescent="0.25">
      <c r="B25" s="148"/>
      <c r="C25" s="185"/>
      <c r="D25" s="185"/>
      <c r="E25" s="185"/>
      <c r="F25" s="185"/>
      <c r="G25" s="185"/>
      <c r="H25" s="185"/>
      <c r="I25" s="185"/>
      <c r="J25" s="185"/>
      <c r="K25" s="185"/>
      <c r="L25" s="185"/>
      <c r="M25" s="185"/>
      <c r="N25" s="185"/>
      <c r="O25" s="185"/>
      <c r="P25" s="185"/>
      <c r="Q25" s="185"/>
      <c r="R25" s="185"/>
      <c r="S25" s="185"/>
      <c r="T25" s="185"/>
      <c r="U25" s="185"/>
      <c r="V25" s="185"/>
      <c r="W25" s="185"/>
      <c r="X25" s="185"/>
      <c r="Y25" s="185"/>
      <c r="Z25" s="185"/>
      <c r="AA25" s="175"/>
      <c r="AB25" s="43"/>
    </row>
    <row r="26" spans="2:28" x14ac:dyDescent="0.25">
      <c r="B26" s="148"/>
      <c r="C26" s="185"/>
      <c r="D26" s="185"/>
      <c r="E26" s="185"/>
      <c r="F26" s="185"/>
      <c r="G26" s="185"/>
      <c r="H26" s="185"/>
      <c r="I26" s="185"/>
      <c r="J26" s="185"/>
      <c r="K26" s="185"/>
      <c r="L26" s="185"/>
      <c r="M26" s="185"/>
      <c r="N26" s="185"/>
      <c r="O26" s="185"/>
      <c r="P26" s="185"/>
      <c r="Q26" s="185"/>
      <c r="R26" s="185"/>
      <c r="S26" s="185"/>
      <c r="T26" s="185"/>
      <c r="U26" s="185"/>
      <c r="V26" s="185"/>
      <c r="W26" s="185"/>
      <c r="X26" s="185"/>
      <c r="Y26" s="185"/>
      <c r="Z26" s="185"/>
      <c r="AA26" s="175"/>
      <c r="AB26" s="43"/>
    </row>
    <row r="27" spans="2:28" x14ac:dyDescent="0.25">
      <c r="B27" s="148"/>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75"/>
      <c r="AB27" s="43"/>
    </row>
    <row r="28" spans="2:28" x14ac:dyDescent="0.25">
      <c r="B28" s="148"/>
      <c r="C28" s="185"/>
      <c r="D28" s="185"/>
      <c r="E28" s="185"/>
      <c r="F28" s="185"/>
      <c r="G28" s="185"/>
      <c r="H28" s="185"/>
      <c r="I28" s="185"/>
      <c r="J28" s="185"/>
      <c r="K28" s="185"/>
      <c r="L28" s="185"/>
      <c r="M28" s="185"/>
      <c r="N28" s="185"/>
      <c r="O28" s="185"/>
      <c r="P28" s="185"/>
      <c r="Q28" s="185"/>
      <c r="R28" s="185"/>
      <c r="S28" s="185"/>
      <c r="T28" s="185"/>
      <c r="U28" s="185"/>
      <c r="V28" s="185"/>
      <c r="W28" s="185"/>
      <c r="X28" s="185"/>
      <c r="Y28" s="185"/>
      <c r="Z28" s="185"/>
      <c r="AA28" s="175"/>
      <c r="AB28" s="43"/>
    </row>
    <row r="29" spans="2:28" x14ac:dyDescent="0.25">
      <c r="B29" s="148"/>
      <c r="C29" s="185"/>
      <c r="D29" s="185"/>
      <c r="E29" s="185"/>
      <c r="F29" s="185"/>
      <c r="G29" s="185"/>
      <c r="H29" s="185"/>
      <c r="I29" s="185"/>
      <c r="J29" s="185"/>
      <c r="K29" s="185"/>
      <c r="L29" s="185"/>
      <c r="M29" s="185"/>
      <c r="N29" s="185"/>
      <c r="O29" s="185"/>
      <c r="P29" s="185"/>
      <c r="Q29" s="185"/>
      <c r="R29" s="185"/>
      <c r="S29" s="185"/>
      <c r="T29" s="185"/>
      <c r="U29" s="185"/>
      <c r="V29" s="185"/>
      <c r="W29" s="185"/>
      <c r="X29" s="185"/>
      <c r="Y29" s="185"/>
      <c r="Z29" s="185"/>
      <c r="AA29" s="175"/>
      <c r="AB29" s="43"/>
    </row>
    <row r="30" spans="2:28" ht="11.25" customHeight="1" thickBot="1" x14ac:dyDescent="0.3">
      <c r="B30" s="149"/>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7"/>
      <c r="AB30" s="43"/>
    </row>
    <row r="31" spans="2:28" ht="15.75" thickTop="1" x14ac:dyDescent="0.25">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D243"/>
  <sheetViews>
    <sheetView zoomScale="80" zoomScaleNormal="80" workbookViewId="0"/>
  </sheetViews>
  <sheetFormatPr defaultRowHeight="15" x14ac:dyDescent="0.25"/>
  <cols>
    <col min="1" max="1" width="9.5703125" bestFit="1" customWidth="1"/>
    <col min="2" max="2" width="13.140625" customWidth="1"/>
    <col min="4" max="4" width="9.5703125" bestFit="1" customWidth="1"/>
    <col min="5" max="5" width="18" bestFit="1" customWidth="1"/>
    <col min="6" max="6" width="13.85546875" bestFit="1" customWidth="1"/>
    <col min="7" max="11" width="7.140625" bestFit="1" customWidth="1"/>
    <col min="12" max="12" width="7.28515625" bestFit="1" customWidth="1"/>
    <col min="13" max="13" width="10.85546875" bestFit="1" customWidth="1"/>
    <col min="14" max="14" width="8.140625" bestFit="1" customWidth="1"/>
    <col min="15" max="15" width="10.5703125" bestFit="1" customWidth="1"/>
    <col min="16" max="16" width="10.28515625" bestFit="1" customWidth="1"/>
    <col min="18" max="18" width="18" bestFit="1" customWidth="1"/>
    <col min="19" max="19" width="13.85546875" bestFit="1" customWidth="1"/>
    <col min="20" max="24" width="7.140625" bestFit="1" customWidth="1"/>
    <col min="25" max="25" width="7.28515625" bestFit="1" customWidth="1"/>
    <col min="26" max="26" width="10.85546875" bestFit="1" customWidth="1"/>
    <col min="27" max="27" width="8.140625" bestFit="1" customWidth="1"/>
    <col min="28" max="28" width="10.5703125" bestFit="1" customWidth="1"/>
    <col min="29" max="29" width="10.28515625" bestFit="1" customWidth="1"/>
    <col min="31" max="31" width="18" bestFit="1" customWidth="1"/>
    <col min="32" max="32" width="13.85546875" bestFit="1" customWidth="1"/>
    <col min="33" max="33" width="8.140625" bestFit="1" customWidth="1"/>
    <col min="34" max="37" width="7.140625" bestFit="1" customWidth="1"/>
    <col min="38" max="38" width="7.28515625" bestFit="1" customWidth="1"/>
    <col min="39" max="39" width="10.85546875" bestFit="1" customWidth="1"/>
    <col min="40" max="40" width="8.140625" bestFit="1" customWidth="1"/>
    <col min="41" max="41" width="10.5703125" bestFit="1" customWidth="1"/>
    <col min="42" max="42" width="10.28515625" bestFit="1" customWidth="1"/>
    <col min="44" max="44" width="18" bestFit="1" customWidth="1"/>
    <col min="45" max="45" width="13.85546875" bestFit="1" customWidth="1"/>
    <col min="46" max="50" width="7.140625" bestFit="1" customWidth="1"/>
    <col min="51" max="51" width="7.28515625" bestFit="1" customWidth="1"/>
    <col min="52" max="52" width="10.85546875" bestFit="1" customWidth="1"/>
    <col min="53" max="53" width="8.140625" bestFit="1" customWidth="1"/>
    <col min="54" max="54" width="10.5703125" bestFit="1" customWidth="1"/>
    <col min="55" max="55" width="10.28515625" bestFit="1" customWidth="1"/>
    <col min="57" max="57" width="22.7109375" bestFit="1" customWidth="1"/>
    <col min="58" max="58" width="13.85546875" customWidth="1"/>
    <col min="59" max="63" width="7.140625" bestFit="1" customWidth="1"/>
    <col min="64" max="64" width="7.28515625" bestFit="1" customWidth="1"/>
    <col min="65" max="65" width="10.85546875" bestFit="1" customWidth="1"/>
    <col min="66" max="66" width="8.140625" bestFit="1" customWidth="1"/>
    <col min="67" max="67" width="10.5703125" bestFit="1" customWidth="1"/>
    <col min="68" max="68" width="10.28515625" bestFit="1" customWidth="1"/>
    <col min="70" max="70" width="18" bestFit="1" customWidth="1"/>
    <col min="71" max="71" width="13.85546875" bestFit="1" customWidth="1"/>
    <col min="72" max="76" width="7.140625" bestFit="1" customWidth="1"/>
    <col min="77" max="77" width="7.28515625" bestFit="1" customWidth="1"/>
    <col min="78" max="78" width="10.85546875" bestFit="1" customWidth="1"/>
    <col min="79" max="79" width="8.140625" bestFit="1" customWidth="1"/>
    <col min="80" max="80" width="10.5703125" bestFit="1" customWidth="1"/>
    <col min="81" max="81" width="10.28515625" bestFit="1" customWidth="1"/>
    <col min="83" max="83" width="18" bestFit="1" customWidth="1"/>
    <col min="84" max="84" width="13.85546875" bestFit="1" customWidth="1"/>
    <col min="85" max="89" width="7.140625" bestFit="1" customWidth="1"/>
    <col min="90" max="90" width="7.28515625" bestFit="1" customWidth="1"/>
    <col min="91" max="91" width="10.85546875" bestFit="1" customWidth="1"/>
    <col min="92" max="92" width="8.140625" bestFit="1" customWidth="1"/>
    <col min="93" max="93" width="10.5703125" bestFit="1" customWidth="1"/>
    <col min="94" max="94" width="10.28515625" bestFit="1" customWidth="1"/>
    <col min="96" max="96" width="18" bestFit="1" customWidth="1"/>
    <col min="97" max="97" width="13.85546875" bestFit="1" customWidth="1"/>
    <col min="98" max="102" width="7.140625" bestFit="1" customWidth="1"/>
    <col min="103" max="103" width="7.28515625" bestFit="1" customWidth="1"/>
    <col min="104" max="104" width="10.85546875" bestFit="1" customWidth="1"/>
    <col min="105" max="105" width="8.140625" bestFit="1" customWidth="1"/>
    <col min="106" max="106" width="10.5703125" bestFit="1" customWidth="1"/>
    <col min="107" max="107" width="10.28515625" bestFit="1" customWidth="1"/>
    <col min="108" max="108" width="10.28515625" customWidth="1"/>
    <col min="109" max="109" width="18" bestFit="1" customWidth="1"/>
    <col min="110" max="110" width="13.85546875" bestFit="1" customWidth="1"/>
    <col min="111" max="115" width="7.140625" bestFit="1" customWidth="1"/>
    <col min="116" max="116" width="7.28515625" bestFit="1" customWidth="1"/>
    <col min="117" max="117" width="10.85546875" bestFit="1" customWidth="1"/>
    <col min="118" max="118" width="8.140625" bestFit="1" customWidth="1"/>
    <col min="119" max="119" width="10.5703125" bestFit="1" customWidth="1"/>
    <col min="120" max="120" width="10.28515625" bestFit="1" customWidth="1"/>
    <col min="121" max="121" width="10.28515625" customWidth="1"/>
    <col min="123" max="123" width="18" bestFit="1" customWidth="1"/>
    <col min="124" max="124" width="13.85546875" bestFit="1" customWidth="1"/>
    <col min="125" max="129" width="7.140625" bestFit="1" customWidth="1"/>
    <col min="130" max="130" width="7.28515625" bestFit="1" customWidth="1"/>
    <col min="131" max="131" width="10.85546875" bestFit="1" customWidth="1"/>
    <col min="132" max="132" width="8.140625" bestFit="1" customWidth="1"/>
    <col min="133" max="133" width="10.5703125" bestFit="1" customWidth="1"/>
    <col min="134" max="134" width="10.28515625" bestFit="1" customWidth="1"/>
    <col min="136" max="136" width="18" bestFit="1" customWidth="1"/>
    <col min="137" max="137" width="13.85546875" bestFit="1" customWidth="1"/>
    <col min="138" max="138" width="8.140625" bestFit="1" customWidth="1"/>
    <col min="139" max="142" width="7.140625" bestFit="1" customWidth="1"/>
    <col min="143" max="143" width="7.28515625" bestFit="1" customWidth="1"/>
    <col min="144" max="144" width="10.85546875" bestFit="1" customWidth="1"/>
    <col min="145" max="145" width="8.140625" bestFit="1" customWidth="1"/>
    <col min="146" max="146" width="10.5703125" bestFit="1" customWidth="1"/>
    <col min="147" max="147" width="10.28515625" bestFit="1" customWidth="1"/>
    <col min="149" max="149" width="18" bestFit="1" customWidth="1"/>
    <col min="150" max="150" width="13.85546875" bestFit="1" customWidth="1"/>
    <col min="151" max="154" width="7.140625" bestFit="1" customWidth="1"/>
    <col min="155" max="155" width="6" bestFit="1" customWidth="1"/>
    <col min="156" max="156" width="7.28515625" bestFit="1" customWidth="1"/>
    <col min="157" max="157" width="10.85546875" bestFit="1" customWidth="1"/>
    <col min="158" max="158" width="8.140625" bestFit="1" customWidth="1"/>
    <col min="159" max="159" width="10.5703125" bestFit="1" customWidth="1"/>
    <col min="160" max="160" width="10.28515625" bestFit="1" customWidth="1"/>
    <col min="162" max="162" width="18" bestFit="1" customWidth="1"/>
    <col min="163" max="163" width="13.85546875" bestFit="1" customWidth="1"/>
    <col min="164" max="165" width="8.140625" bestFit="1" customWidth="1"/>
    <col min="166" max="166" width="7.140625" bestFit="1" customWidth="1"/>
    <col min="167" max="167" width="6" bestFit="1" customWidth="1"/>
    <col min="168" max="168" width="7.140625" bestFit="1" customWidth="1"/>
    <col min="169" max="169" width="7.28515625" bestFit="1" customWidth="1"/>
    <col min="170" max="170" width="10.85546875" bestFit="1" customWidth="1"/>
    <col min="171" max="171" width="8.140625" bestFit="1" customWidth="1"/>
    <col min="172" max="172" width="10.5703125" bestFit="1" customWidth="1"/>
    <col min="173" max="173" width="10.28515625" bestFit="1" customWidth="1"/>
    <col min="175" max="175" width="18" bestFit="1" customWidth="1"/>
    <col min="176" max="176" width="13.85546875" bestFit="1" customWidth="1"/>
    <col min="177" max="177" width="7.140625" bestFit="1" customWidth="1"/>
    <col min="178" max="179" width="6" bestFit="1" customWidth="1"/>
    <col min="180" max="181" width="7.140625" bestFit="1" customWidth="1"/>
    <col min="182" max="182" width="7.28515625" bestFit="1" customWidth="1"/>
    <col min="183" max="183" width="10.85546875" bestFit="1" customWidth="1"/>
    <col min="184" max="184" width="8.140625" bestFit="1" customWidth="1"/>
    <col min="185" max="185" width="10.5703125" bestFit="1" customWidth="1"/>
    <col min="186" max="186" width="10.28515625" bestFit="1" customWidth="1"/>
  </cols>
  <sheetData>
    <row r="1" spans="1:186" ht="15.75" thickBot="1" x14ac:dyDescent="0.3">
      <c r="A1" s="21"/>
      <c r="B1" s="22"/>
      <c r="E1" s="61" t="s">
        <v>54</v>
      </c>
      <c r="R1" s="61" t="s">
        <v>5</v>
      </c>
      <c r="AE1" s="61" t="s">
        <v>55</v>
      </c>
      <c r="AR1" s="61" t="s">
        <v>56</v>
      </c>
      <c r="BE1" s="61" t="s">
        <v>57</v>
      </c>
      <c r="BR1" s="61" t="s">
        <v>58</v>
      </c>
      <c r="CE1" s="78" t="s">
        <v>89</v>
      </c>
      <c r="CR1" s="61" t="s">
        <v>59</v>
      </c>
      <c r="DE1" s="78" t="s">
        <v>90</v>
      </c>
      <c r="DS1" s="61" t="s">
        <v>60</v>
      </c>
      <c r="EF1" s="61" t="s">
        <v>61</v>
      </c>
      <c r="ES1" s="61" t="s">
        <v>62</v>
      </c>
      <c r="FF1" s="61" t="s">
        <v>63</v>
      </c>
      <c r="FS1" s="61" t="s">
        <v>64</v>
      </c>
    </row>
    <row r="2" spans="1:186" ht="15.75" thickBot="1" x14ac:dyDescent="0.3">
      <c r="A2" s="21"/>
      <c r="B2" s="22"/>
      <c r="E2" s="51" t="s">
        <v>35</v>
      </c>
      <c r="F2" s="52" t="s">
        <v>36</v>
      </c>
      <c r="G2" s="53">
        <v>2.5</v>
      </c>
      <c r="H2" s="17"/>
      <c r="I2" s="17"/>
      <c r="J2" s="17"/>
      <c r="K2" s="17"/>
      <c r="L2" s="17"/>
      <c r="M2" s="17"/>
      <c r="N2" s="17"/>
      <c r="O2" s="17"/>
      <c r="P2" s="17"/>
      <c r="R2" s="54" t="s">
        <v>35</v>
      </c>
      <c r="S2" s="55" t="s">
        <v>36</v>
      </c>
      <c r="T2" s="56">
        <v>2.5</v>
      </c>
      <c r="U2" s="19"/>
      <c r="V2" s="19"/>
      <c r="W2" s="19"/>
      <c r="X2" s="19"/>
      <c r="Y2" s="19"/>
      <c r="Z2" s="19"/>
      <c r="AA2" s="19"/>
      <c r="AB2" s="19"/>
      <c r="AC2" s="19"/>
      <c r="AE2" s="54" t="s">
        <v>35</v>
      </c>
      <c r="AF2" s="55" t="s">
        <v>36</v>
      </c>
      <c r="AG2" s="56">
        <v>2.5</v>
      </c>
      <c r="AH2" s="19"/>
      <c r="AI2" s="19"/>
      <c r="AJ2" s="19"/>
      <c r="AK2" s="19"/>
      <c r="AL2" s="19"/>
      <c r="AM2" s="19"/>
      <c r="AN2" s="19"/>
      <c r="AO2" s="19"/>
      <c r="AP2" s="19"/>
      <c r="AR2" s="54" t="s">
        <v>35</v>
      </c>
      <c r="AS2" s="55" t="s">
        <v>36</v>
      </c>
      <c r="AT2" s="56">
        <v>2.5</v>
      </c>
      <c r="AU2" s="19"/>
      <c r="AV2" s="19"/>
      <c r="AW2" s="19"/>
      <c r="AX2" s="19"/>
      <c r="AY2" s="19"/>
      <c r="AZ2" s="19"/>
      <c r="BA2" s="19"/>
      <c r="BB2" s="19"/>
      <c r="BC2" s="19"/>
      <c r="BE2" s="54" t="s">
        <v>35</v>
      </c>
      <c r="BF2" s="55" t="s">
        <v>36</v>
      </c>
      <c r="BG2" s="56">
        <v>2.5</v>
      </c>
      <c r="BH2" s="19"/>
      <c r="BI2" s="19"/>
      <c r="BJ2" s="19"/>
      <c r="BK2" s="19"/>
      <c r="BL2" s="19"/>
      <c r="BM2" s="19"/>
      <c r="BN2" s="19"/>
      <c r="BO2" s="19"/>
      <c r="BP2" s="19"/>
      <c r="BR2" s="54" t="s">
        <v>35</v>
      </c>
      <c r="BS2" s="55" t="s">
        <v>36</v>
      </c>
      <c r="BT2" s="56">
        <v>2.5</v>
      </c>
      <c r="BU2" s="19"/>
      <c r="BV2" s="19"/>
      <c r="BW2" s="19"/>
      <c r="BX2" s="19"/>
      <c r="BY2" s="19"/>
      <c r="BZ2" s="19"/>
      <c r="CA2" s="19"/>
      <c r="CB2" s="19"/>
      <c r="CC2" s="19"/>
      <c r="CE2" s="54" t="s">
        <v>35</v>
      </c>
      <c r="CF2" s="55" t="s">
        <v>36</v>
      </c>
      <c r="CG2" s="56">
        <v>2.5</v>
      </c>
      <c r="CH2" s="19"/>
      <c r="CI2" s="19"/>
      <c r="CJ2" s="19"/>
      <c r="CK2" s="19"/>
      <c r="CL2" s="19"/>
      <c r="CM2" s="19"/>
      <c r="CN2" s="19"/>
      <c r="CO2" s="19"/>
      <c r="CP2" s="19"/>
      <c r="CR2" s="54" t="s">
        <v>35</v>
      </c>
      <c r="CS2" s="55" t="s">
        <v>36</v>
      </c>
      <c r="CT2" s="56">
        <v>2.5</v>
      </c>
      <c r="CU2" s="19"/>
      <c r="CV2" s="19"/>
      <c r="CW2" s="19"/>
      <c r="CX2" s="19"/>
      <c r="CY2" s="19"/>
      <c r="CZ2" s="19"/>
      <c r="DA2" s="19"/>
      <c r="DB2" s="19"/>
      <c r="DC2" s="19"/>
      <c r="DD2" s="19"/>
      <c r="DE2" s="54" t="s">
        <v>35</v>
      </c>
      <c r="DF2" s="55" t="s">
        <v>36</v>
      </c>
      <c r="DG2" s="56">
        <v>2.5</v>
      </c>
      <c r="DH2" s="19"/>
      <c r="DI2" s="19"/>
      <c r="DJ2" s="19"/>
      <c r="DK2" s="19"/>
      <c r="DL2" s="19"/>
      <c r="DM2" s="19"/>
      <c r="DN2" s="19"/>
      <c r="DO2" s="19"/>
      <c r="DP2" s="19"/>
      <c r="DQ2" s="19"/>
      <c r="DS2" s="54" t="s">
        <v>35</v>
      </c>
      <c r="DT2" s="55" t="s">
        <v>36</v>
      </c>
      <c r="DU2" s="56">
        <v>2.5</v>
      </c>
      <c r="DV2" s="19"/>
      <c r="DW2" s="19"/>
      <c r="DX2" s="19"/>
      <c r="DY2" s="19"/>
      <c r="DZ2" s="19"/>
      <c r="EA2" s="19"/>
      <c r="EB2" s="19"/>
      <c r="EC2" s="19"/>
      <c r="ED2" s="19"/>
      <c r="EF2" s="54" t="s">
        <v>35</v>
      </c>
      <c r="EG2" s="55" t="s">
        <v>36</v>
      </c>
      <c r="EH2" s="56">
        <v>2.5</v>
      </c>
      <c r="EI2" s="19"/>
      <c r="EJ2" s="19"/>
      <c r="EK2" s="19"/>
      <c r="EL2" s="19"/>
      <c r="EM2" s="19"/>
      <c r="EN2" s="19"/>
      <c r="EO2" s="19"/>
      <c r="EP2" s="19"/>
      <c r="EQ2" s="19"/>
      <c r="ES2" s="54" t="s">
        <v>35</v>
      </c>
      <c r="ET2" s="55" t="s">
        <v>36</v>
      </c>
      <c r="EU2" s="56">
        <v>2.5</v>
      </c>
      <c r="EV2" s="19"/>
      <c r="EW2" s="19"/>
      <c r="EX2" s="19"/>
      <c r="EY2" s="19"/>
      <c r="EZ2" s="19"/>
      <c r="FA2" s="19"/>
      <c r="FB2" s="19"/>
      <c r="FC2" s="19"/>
      <c r="FD2" s="19"/>
      <c r="FF2" s="54" t="s">
        <v>35</v>
      </c>
      <c r="FG2" s="55" t="s">
        <v>36</v>
      </c>
      <c r="FH2" s="56">
        <v>2.5</v>
      </c>
      <c r="FI2" s="19"/>
      <c r="FJ2" s="19"/>
      <c r="FK2" s="19"/>
      <c r="FL2" s="19"/>
      <c r="FM2" s="19"/>
      <c r="FN2" s="19"/>
      <c r="FO2" s="19"/>
      <c r="FP2" s="19"/>
      <c r="FQ2" s="19"/>
      <c r="FS2" s="54" t="s">
        <v>35</v>
      </c>
      <c r="FT2" s="55" t="s">
        <v>36</v>
      </c>
      <c r="FU2" s="56">
        <v>2.5</v>
      </c>
      <c r="FV2" s="19"/>
      <c r="FW2" s="19"/>
      <c r="FX2" s="19"/>
      <c r="FY2" s="19"/>
      <c r="FZ2" s="19"/>
      <c r="GA2" s="19"/>
      <c r="GB2" s="19"/>
      <c r="GC2" s="19"/>
      <c r="GD2" s="19"/>
    </row>
    <row r="3" spans="1:186" ht="15.75" thickBot="1" x14ac:dyDescent="0.3">
      <c r="A3" s="24"/>
      <c r="B3" s="23" t="s">
        <v>20</v>
      </c>
      <c r="E3" s="45" t="s">
        <v>4</v>
      </c>
      <c r="F3" s="45" t="s">
        <v>37</v>
      </c>
      <c r="G3" s="45" t="s">
        <v>38</v>
      </c>
      <c r="H3" s="45" t="s">
        <v>39</v>
      </c>
      <c r="I3" s="45" t="s">
        <v>40</v>
      </c>
      <c r="J3" s="45" t="s">
        <v>41</v>
      </c>
      <c r="K3" s="45" t="s">
        <v>42</v>
      </c>
      <c r="L3" s="45" t="s">
        <v>43</v>
      </c>
      <c r="M3" s="45" t="s">
        <v>44</v>
      </c>
      <c r="N3" s="45" t="s">
        <v>45</v>
      </c>
      <c r="O3" s="45" t="s">
        <v>46</v>
      </c>
      <c r="P3" s="45" t="s">
        <v>47</v>
      </c>
      <c r="R3" s="49" t="s">
        <v>4</v>
      </c>
      <c r="S3" s="49" t="s">
        <v>37</v>
      </c>
      <c r="T3" s="49" t="s">
        <v>38</v>
      </c>
      <c r="U3" s="49" t="s">
        <v>39</v>
      </c>
      <c r="V3" s="49" t="s">
        <v>40</v>
      </c>
      <c r="W3" s="49" t="s">
        <v>41</v>
      </c>
      <c r="X3" s="49" t="s">
        <v>42</v>
      </c>
      <c r="Y3" s="49" t="s">
        <v>43</v>
      </c>
      <c r="Z3" s="49" t="s">
        <v>44</v>
      </c>
      <c r="AA3" s="49" t="s">
        <v>45</v>
      </c>
      <c r="AB3" s="49" t="s">
        <v>46</v>
      </c>
      <c r="AC3" s="49" t="s">
        <v>47</v>
      </c>
      <c r="AE3" s="49" t="s">
        <v>4</v>
      </c>
      <c r="AF3" s="49" t="s">
        <v>37</v>
      </c>
      <c r="AG3" s="49" t="s">
        <v>38</v>
      </c>
      <c r="AH3" s="49" t="s">
        <v>39</v>
      </c>
      <c r="AI3" s="49" t="s">
        <v>40</v>
      </c>
      <c r="AJ3" s="49" t="s">
        <v>41</v>
      </c>
      <c r="AK3" s="49" t="s">
        <v>42</v>
      </c>
      <c r="AL3" s="49" t="s">
        <v>43</v>
      </c>
      <c r="AM3" s="49" t="s">
        <v>44</v>
      </c>
      <c r="AN3" s="49" t="s">
        <v>45</v>
      </c>
      <c r="AO3" s="49" t="s">
        <v>46</v>
      </c>
      <c r="AP3" s="49" t="s">
        <v>47</v>
      </c>
      <c r="AR3" s="49" t="s">
        <v>4</v>
      </c>
      <c r="AS3" s="49" t="s">
        <v>37</v>
      </c>
      <c r="AT3" s="49" t="s">
        <v>38</v>
      </c>
      <c r="AU3" s="49" t="s">
        <v>39</v>
      </c>
      <c r="AV3" s="49" t="s">
        <v>40</v>
      </c>
      <c r="AW3" s="49" t="s">
        <v>41</v>
      </c>
      <c r="AX3" s="49" t="s">
        <v>42</v>
      </c>
      <c r="AY3" s="49" t="s">
        <v>43</v>
      </c>
      <c r="AZ3" s="49" t="s">
        <v>44</v>
      </c>
      <c r="BA3" s="49" t="s">
        <v>45</v>
      </c>
      <c r="BB3" s="49" t="s">
        <v>46</v>
      </c>
      <c r="BC3" s="49" t="s">
        <v>47</v>
      </c>
      <c r="BE3" s="49" t="s">
        <v>4</v>
      </c>
      <c r="BF3" s="49" t="s">
        <v>37</v>
      </c>
      <c r="BG3" s="49" t="s">
        <v>38</v>
      </c>
      <c r="BH3" s="49" t="s">
        <v>39</v>
      </c>
      <c r="BI3" s="49" t="s">
        <v>40</v>
      </c>
      <c r="BJ3" s="49" t="s">
        <v>41</v>
      </c>
      <c r="BK3" s="49" t="s">
        <v>42</v>
      </c>
      <c r="BL3" s="49" t="s">
        <v>43</v>
      </c>
      <c r="BM3" s="49" t="s">
        <v>44</v>
      </c>
      <c r="BN3" s="49" t="s">
        <v>45</v>
      </c>
      <c r="BO3" s="49" t="s">
        <v>46</v>
      </c>
      <c r="BP3" s="49" t="s">
        <v>47</v>
      </c>
      <c r="BR3" s="49" t="s">
        <v>4</v>
      </c>
      <c r="BS3" s="49" t="s">
        <v>37</v>
      </c>
      <c r="BT3" s="49" t="s">
        <v>38</v>
      </c>
      <c r="BU3" s="49" t="s">
        <v>39</v>
      </c>
      <c r="BV3" s="49" t="s">
        <v>40</v>
      </c>
      <c r="BW3" s="49" t="s">
        <v>41</v>
      </c>
      <c r="BX3" s="49" t="s">
        <v>42</v>
      </c>
      <c r="BY3" s="49" t="s">
        <v>43</v>
      </c>
      <c r="BZ3" s="49" t="s">
        <v>44</v>
      </c>
      <c r="CA3" s="49" t="s">
        <v>45</v>
      </c>
      <c r="CB3" s="49" t="s">
        <v>46</v>
      </c>
      <c r="CC3" s="49" t="s">
        <v>47</v>
      </c>
      <c r="CE3" s="49" t="s">
        <v>4</v>
      </c>
      <c r="CF3" s="49" t="s">
        <v>37</v>
      </c>
      <c r="CG3" s="49" t="s">
        <v>38</v>
      </c>
      <c r="CH3" s="49" t="s">
        <v>39</v>
      </c>
      <c r="CI3" s="49" t="s">
        <v>40</v>
      </c>
      <c r="CJ3" s="49" t="s">
        <v>41</v>
      </c>
      <c r="CK3" s="49" t="s">
        <v>42</v>
      </c>
      <c r="CL3" s="49" t="s">
        <v>43</v>
      </c>
      <c r="CM3" s="49" t="s">
        <v>44</v>
      </c>
      <c r="CN3" s="49" t="s">
        <v>45</v>
      </c>
      <c r="CO3" s="49" t="s">
        <v>46</v>
      </c>
      <c r="CP3" s="49" t="s">
        <v>47</v>
      </c>
      <c r="CR3" s="49" t="s">
        <v>4</v>
      </c>
      <c r="CS3" s="49" t="s">
        <v>37</v>
      </c>
      <c r="CT3" s="49" t="s">
        <v>38</v>
      </c>
      <c r="CU3" s="49" t="s">
        <v>39</v>
      </c>
      <c r="CV3" s="49" t="s">
        <v>40</v>
      </c>
      <c r="CW3" s="49" t="s">
        <v>41</v>
      </c>
      <c r="CX3" s="49" t="s">
        <v>42</v>
      </c>
      <c r="CY3" s="49" t="s">
        <v>43</v>
      </c>
      <c r="CZ3" s="49" t="s">
        <v>44</v>
      </c>
      <c r="DA3" s="49" t="s">
        <v>45</v>
      </c>
      <c r="DB3" s="49" t="s">
        <v>46</v>
      </c>
      <c r="DC3" s="49" t="s">
        <v>47</v>
      </c>
      <c r="DD3" s="80"/>
      <c r="DE3" s="49" t="s">
        <v>4</v>
      </c>
      <c r="DF3" s="49" t="s">
        <v>37</v>
      </c>
      <c r="DG3" s="49" t="s">
        <v>38</v>
      </c>
      <c r="DH3" s="49" t="s">
        <v>39</v>
      </c>
      <c r="DI3" s="49" t="s">
        <v>40</v>
      </c>
      <c r="DJ3" s="49" t="s">
        <v>41</v>
      </c>
      <c r="DK3" s="49" t="s">
        <v>42</v>
      </c>
      <c r="DL3" s="49" t="s">
        <v>43</v>
      </c>
      <c r="DM3" s="49" t="s">
        <v>44</v>
      </c>
      <c r="DN3" s="49" t="s">
        <v>45</v>
      </c>
      <c r="DO3" s="49" t="s">
        <v>46</v>
      </c>
      <c r="DP3" s="49" t="s">
        <v>47</v>
      </c>
      <c r="DQ3" s="80"/>
      <c r="DS3" s="49" t="s">
        <v>4</v>
      </c>
      <c r="DT3" s="49" t="s">
        <v>37</v>
      </c>
      <c r="DU3" s="49" t="s">
        <v>38</v>
      </c>
      <c r="DV3" s="49" t="s">
        <v>39</v>
      </c>
      <c r="DW3" s="49" t="s">
        <v>40</v>
      </c>
      <c r="DX3" s="49" t="s">
        <v>41</v>
      </c>
      <c r="DY3" s="49" t="s">
        <v>42</v>
      </c>
      <c r="DZ3" s="49" t="s">
        <v>43</v>
      </c>
      <c r="EA3" s="49" t="s">
        <v>44</v>
      </c>
      <c r="EB3" s="49" t="s">
        <v>45</v>
      </c>
      <c r="EC3" s="49" t="s">
        <v>46</v>
      </c>
      <c r="ED3" s="49" t="s">
        <v>47</v>
      </c>
      <c r="EF3" s="49" t="s">
        <v>4</v>
      </c>
      <c r="EG3" s="49" t="s">
        <v>37</v>
      </c>
      <c r="EH3" s="49" t="s">
        <v>38</v>
      </c>
      <c r="EI3" s="49" t="s">
        <v>39</v>
      </c>
      <c r="EJ3" s="49" t="s">
        <v>40</v>
      </c>
      <c r="EK3" s="49" t="s">
        <v>41</v>
      </c>
      <c r="EL3" s="49" t="s">
        <v>42</v>
      </c>
      <c r="EM3" s="49" t="s">
        <v>43</v>
      </c>
      <c r="EN3" s="49" t="s">
        <v>44</v>
      </c>
      <c r="EO3" s="49" t="s">
        <v>45</v>
      </c>
      <c r="EP3" s="49" t="s">
        <v>46</v>
      </c>
      <c r="EQ3" s="49" t="s">
        <v>47</v>
      </c>
      <c r="ES3" s="49" t="s">
        <v>4</v>
      </c>
      <c r="ET3" s="49" t="s">
        <v>37</v>
      </c>
      <c r="EU3" s="49" t="s">
        <v>38</v>
      </c>
      <c r="EV3" s="49" t="s">
        <v>39</v>
      </c>
      <c r="EW3" s="49" t="s">
        <v>40</v>
      </c>
      <c r="EX3" s="49" t="s">
        <v>41</v>
      </c>
      <c r="EY3" s="49" t="s">
        <v>42</v>
      </c>
      <c r="EZ3" s="49" t="s">
        <v>43</v>
      </c>
      <c r="FA3" s="49" t="s">
        <v>44</v>
      </c>
      <c r="FB3" s="49" t="s">
        <v>45</v>
      </c>
      <c r="FC3" s="49" t="s">
        <v>46</v>
      </c>
      <c r="FD3" s="49" t="s">
        <v>47</v>
      </c>
      <c r="FF3" s="49" t="s">
        <v>4</v>
      </c>
      <c r="FG3" s="49" t="s">
        <v>37</v>
      </c>
      <c r="FH3" s="49" t="s">
        <v>38</v>
      </c>
      <c r="FI3" s="49" t="s">
        <v>39</v>
      </c>
      <c r="FJ3" s="49" t="s">
        <v>40</v>
      </c>
      <c r="FK3" s="49" t="s">
        <v>41</v>
      </c>
      <c r="FL3" s="49" t="s">
        <v>42</v>
      </c>
      <c r="FM3" s="49" t="s">
        <v>43</v>
      </c>
      <c r="FN3" s="49" t="s">
        <v>44</v>
      </c>
      <c r="FO3" s="49" t="s">
        <v>45</v>
      </c>
      <c r="FP3" s="49" t="s">
        <v>46</v>
      </c>
      <c r="FQ3" s="49" t="s">
        <v>47</v>
      </c>
      <c r="FS3" s="49" t="s">
        <v>4</v>
      </c>
      <c r="FT3" s="49" t="s">
        <v>37</v>
      </c>
      <c r="FU3" s="49" t="s">
        <v>38</v>
      </c>
      <c r="FV3" s="49" t="s">
        <v>39</v>
      </c>
      <c r="FW3" s="49" t="s">
        <v>40</v>
      </c>
      <c r="FX3" s="49" t="s">
        <v>41</v>
      </c>
      <c r="FY3" s="49" t="s">
        <v>42</v>
      </c>
      <c r="FZ3" s="49" t="s">
        <v>43</v>
      </c>
      <c r="GA3" s="49" t="s">
        <v>44</v>
      </c>
      <c r="GB3" s="49" t="s">
        <v>45</v>
      </c>
      <c r="GC3" s="49" t="s">
        <v>46</v>
      </c>
      <c r="GD3" s="49" t="s">
        <v>47</v>
      </c>
    </row>
    <row r="4" spans="1:186" ht="15.75" thickBot="1" x14ac:dyDescent="0.3">
      <c r="A4" s="38">
        <v>4.1666666666666664E-2</v>
      </c>
      <c r="B4" s="25">
        <f>INDEX($E$1:$QD$1000,MATCH(Tool!$L$9,E:E,0)+ROW()-2,(MATCH(Tool!$K$5,$E$1:$QD$1,0)+(MATCH(Tool!$K$6,$E$3:$QD$3,0)-1)))</f>
        <v>1.3739755587790541</v>
      </c>
      <c r="D4" s="39">
        <v>4.1666666666666664E-2</v>
      </c>
      <c r="E4" s="26">
        <v>0.20869042073754629</v>
      </c>
      <c r="F4" s="26">
        <v>9.118304148472775E-2</v>
      </c>
      <c r="G4" s="26">
        <v>0.10604294810133537</v>
      </c>
      <c r="H4" s="26">
        <v>2.4402081169678899E-3</v>
      </c>
      <c r="I4" s="26">
        <v>2.0151789516881673E-2</v>
      </c>
      <c r="J4" s="26">
        <v>3.2805829901107725E-2</v>
      </c>
      <c r="K4" s="26">
        <v>3.8037776438158682E-3</v>
      </c>
      <c r="L4" s="26">
        <v>2.5837910500608664E-2</v>
      </c>
      <c r="M4" s="26">
        <v>5.3673207298650258E-2</v>
      </c>
      <c r="N4" s="26">
        <v>0.22181113413934467</v>
      </c>
      <c r="O4" s="26">
        <v>5.708605971146824E-2</v>
      </c>
      <c r="P4" s="26">
        <v>7.6617783008598561E-2</v>
      </c>
      <c r="R4" s="50">
        <v>0.14519601748090111</v>
      </c>
      <c r="S4" s="50">
        <v>7.6459204619373097E-2</v>
      </c>
      <c r="T4" s="50">
        <v>0.11110926041135996</v>
      </c>
      <c r="U4" s="50">
        <v>2.1216657599610791E-2</v>
      </c>
      <c r="V4" s="50">
        <v>8.5116954767344738E-2</v>
      </c>
      <c r="W4" s="50">
        <v>1.3255998968087055E-2</v>
      </c>
      <c r="X4" s="50">
        <v>1.7960139134706801E-2</v>
      </c>
      <c r="Y4" s="50">
        <v>2.6394971729312766E-2</v>
      </c>
      <c r="Z4" s="50">
        <v>6.293542399601415E-2</v>
      </c>
      <c r="AA4" s="50">
        <v>7.5427735327701737E-2</v>
      </c>
      <c r="AB4" s="50">
        <v>3.2234754884912786E-2</v>
      </c>
      <c r="AC4" s="50">
        <v>5.1606468825562357E-2</v>
      </c>
      <c r="AE4" s="50">
        <v>0.10453218270885323</v>
      </c>
      <c r="AF4" s="50">
        <v>2.743889680295504E-2</v>
      </c>
      <c r="AG4" s="50">
        <v>0.2373583647777768</v>
      </c>
      <c r="AH4" s="50">
        <v>7.354939704145555E-2</v>
      </c>
      <c r="AI4" s="50">
        <v>2.4517798367935856E-2</v>
      </c>
      <c r="AJ4" s="50">
        <v>3.2329470068948804E-2</v>
      </c>
      <c r="AK4" s="50">
        <v>4.3182213968183766E-2</v>
      </c>
      <c r="AL4" s="50">
        <v>2.451779836793587E-2</v>
      </c>
      <c r="AM4" s="50">
        <v>0.10411032689880027</v>
      </c>
      <c r="AN4" s="50">
        <v>0.1069127424017393</v>
      </c>
      <c r="AO4" s="50">
        <v>6.3713035816350072E-2</v>
      </c>
      <c r="AP4" s="50">
        <v>0.21218405005117652</v>
      </c>
      <c r="AR4" s="50">
        <v>7.3250461126181735E-2</v>
      </c>
      <c r="AS4" s="50">
        <v>1.5984616079026973E-2</v>
      </c>
      <c r="AT4" s="50">
        <v>3.3059721503960561E-2</v>
      </c>
      <c r="AU4" s="50">
        <v>2.6136677953162442E-2</v>
      </c>
      <c r="AV4" s="50">
        <v>4.6898725418364831E-2</v>
      </c>
      <c r="AW4" s="50">
        <v>1.7898207675091735E-2</v>
      </c>
      <c r="AX4" s="50">
        <v>1.3289786544799835E-2</v>
      </c>
      <c r="AY4" s="50">
        <v>3.8186555056477331E-3</v>
      </c>
      <c r="AZ4" s="50">
        <v>1.8026356648495487E-2</v>
      </c>
      <c r="BA4" s="50">
        <v>2.720457786235669E-2</v>
      </c>
      <c r="BB4" s="50">
        <v>4.0798239625842093E-2</v>
      </c>
      <c r="BC4" s="50">
        <v>2.7532999825319825E-2</v>
      </c>
      <c r="BE4" s="50">
        <v>0.24078175035722688</v>
      </c>
      <c r="BF4" s="50">
        <v>0.11466190796180682</v>
      </c>
      <c r="BG4" s="50">
        <v>0.36444990820406908</v>
      </c>
      <c r="BH4" s="50">
        <v>0.22118452669227923</v>
      </c>
      <c r="BI4" s="50">
        <v>7.2589061426412319E-2</v>
      </c>
      <c r="BJ4" s="50">
        <v>6.386932283381544E-2</v>
      </c>
      <c r="BK4" s="50">
        <v>8.2936129551228394E-2</v>
      </c>
      <c r="BL4" s="50">
        <v>0.12605047742029274</v>
      </c>
      <c r="BM4" s="50">
        <v>0.20516664253549227</v>
      </c>
      <c r="BN4" s="50">
        <v>0.3513812481736483</v>
      </c>
      <c r="BO4" s="50">
        <v>0.12482962544873762</v>
      </c>
      <c r="BP4" s="50">
        <v>0.15784683769073127</v>
      </c>
      <c r="BR4" s="50">
        <v>0.26977335530233509</v>
      </c>
      <c r="BS4" s="50">
        <v>0.1967649788545163</v>
      </c>
      <c r="BT4" s="50">
        <v>0.14174753683536315</v>
      </c>
      <c r="BU4" s="50">
        <v>1.8026356648495487E-2</v>
      </c>
      <c r="BV4" s="50">
        <v>3.2966682942755676E-2</v>
      </c>
      <c r="BW4" s="50">
        <v>2.4683487314828102E-2</v>
      </c>
      <c r="BX4" s="50">
        <v>2.6959982729452627E-2</v>
      </c>
      <c r="BY4" s="50">
        <v>3.3342140616274838E-3</v>
      </c>
      <c r="BZ4" s="50">
        <v>6.7860035820337894E-2</v>
      </c>
      <c r="CA4" s="50">
        <v>8.4933776304931166E-2</v>
      </c>
      <c r="CB4" s="50">
        <v>0.15553060846239886</v>
      </c>
      <c r="CC4" s="50">
        <v>0.36956133365844873</v>
      </c>
      <c r="CE4" s="50">
        <v>4.3885620934042975E-2</v>
      </c>
      <c r="CF4" s="50">
        <v>7.8749014258314834E-2</v>
      </c>
      <c r="CG4" s="50">
        <v>0.1030358348720647</v>
      </c>
      <c r="CH4" s="50">
        <v>5.3117971647419028E-2</v>
      </c>
      <c r="CI4" s="50">
        <v>3.3433626235508794E-2</v>
      </c>
      <c r="CJ4" s="50">
        <v>1.7898207675091742E-2</v>
      </c>
      <c r="CK4" s="50">
        <v>3.6861435019786976E-3</v>
      </c>
      <c r="CL4" s="50">
        <v>2.0896973782086868E-3</v>
      </c>
      <c r="CM4" s="50">
        <v>1.4888569022513011E-2</v>
      </c>
      <c r="CN4" s="50">
        <v>7.2424335933888792E-2</v>
      </c>
      <c r="CO4" s="50">
        <v>1.3679031349210648E-2</v>
      </c>
      <c r="CP4" s="50">
        <v>2.5758976001797801E-2</v>
      </c>
      <c r="CR4" s="50">
        <v>0.12825325189750078</v>
      </c>
      <c r="CS4" s="50">
        <v>4.022091467085754E-2</v>
      </c>
      <c r="CT4" s="50">
        <v>4.8518646924460646E-2</v>
      </c>
      <c r="CU4" s="50">
        <v>7.918660311935892E-2</v>
      </c>
      <c r="CV4" s="50">
        <v>1.2838474529269221E-2</v>
      </c>
      <c r="CW4" s="50">
        <v>3.0836146224560889E-2</v>
      </c>
      <c r="CX4" s="50">
        <v>2.3274172492730384E-3</v>
      </c>
      <c r="CY4" s="50">
        <v>3.0952015094390544E-3</v>
      </c>
      <c r="CZ4" s="50">
        <v>4.487120007022545E-2</v>
      </c>
      <c r="DA4" s="50">
        <v>6.0183587573116128E-2</v>
      </c>
      <c r="DB4" s="50">
        <v>4.9075260805302091E-2</v>
      </c>
      <c r="DC4" s="50">
        <v>3.3621631192270754E-2</v>
      </c>
      <c r="DD4" s="81"/>
      <c r="DE4" s="50">
        <v>6.0767417840542917E-2</v>
      </c>
      <c r="DF4" s="50">
        <v>0.10675707448444147</v>
      </c>
      <c r="DG4" s="50">
        <v>6.4502105469844334E-2</v>
      </c>
      <c r="DH4" s="50">
        <v>0.11557487081469534</v>
      </c>
      <c r="DI4" s="50">
        <v>0.10734941746187035</v>
      </c>
      <c r="DJ4" s="50">
        <v>4.2922322311785693E-2</v>
      </c>
      <c r="DK4" s="50">
        <v>1.663031971017527E-2</v>
      </c>
      <c r="DL4" s="50">
        <v>2.4289609368105779E-2</v>
      </c>
      <c r="DM4" s="50">
        <v>4.7389124354386476E-2</v>
      </c>
      <c r="DN4" s="50">
        <v>2.0488393801088807E-2</v>
      </c>
      <c r="DO4" s="50">
        <v>6.2010673481475022E-2</v>
      </c>
      <c r="DP4" s="50">
        <v>0.10560982563656018</v>
      </c>
      <c r="DQ4" s="81"/>
      <c r="DS4" s="50">
        <v>0.35989011547796634</v>
      </c>
      <c r="DT4" s="50">
        <v>9.3371342220468084E-2</v>
      </c>
      <c r="DU4" s="50">
        <v>0.13098019588506707</v>
      </c>
      <c r="DV4" s="50">
        <v>7.9186603119358975E-2</v>
      </c>
      <c r="DW4" s="50">
        <v>0.11633442177888009</v>
      </c>
      <c r="DX4" s="50">
        <v>6.7860035820337866E-2</v>
      </c>
      <c r="DY4" s="50">
        <v>3.2966682942755669E-2</v>
      </c>
      <c r="DZ4" s="50">
        <v>4.6775631713758481E-2</v>
      </c>
      <c r="EA4" s="50">
        <v>5.0935320082892387E-2</v>
      </c>
      <c r="EB4" s="50">
        <v>0.13450639895881519</v>
      </c>
      <c r="EC4" s="50">
        <v>0.11392157705977332</v>
      </c>
      <c r="ED4" s="50">
        <v>0.37265100839505433</v>
      </c>
      <c r="EF4" s="50">
        <v>0.89944128896630859</v>
      </c>
      <c r="EG4" s="50">
        <v>0.47883076874706493</v>
      </c>
      <c r="EH4" s="50">
        <v>0.30357922816946126</v>
      </c>
      <c r="EI4" s="50">
        <v>8.4726491973300164E-2</v>
      </c>
      <c r="EJ4" s="50">
        <v>9.1969662974047489E-2</v>
      </c>
      <c r="EK4" s="50">
        <v>0.23879980841128876</v>
      </c>
      <c r="EL4" s="50">
        <v>0.15420004834292228</v>
      </c>
      <c r="EM4" s="50">
        <v>0.1069127424017393</v>
      </c>
      <c r="EN4" s="50">
        <v>0.40776302559329103</v>
      </c>
      <c r="EO4" s="50">
        <v>0.46696561792516705</v>
      </c>
      <c r="EP4" s="50">
        <v>0.9216905573475429</v>
      </c>
      <c r="EQ4" s="50">
        <v>0.78173137654550184</v>
      </c>
      <c r="ES4" s="50">
        <v>2.4441577287765082E-2</v>
      </c>
      <c r="ET4" s="50">
        <v>1.8242836445498328E-2</v>
      </c>
      <c r="EU4" s="50">
        <v>4.9024484543624111E-2</v>
      </c>
      <c r="EV4" s="50">
        <v>1.362566717795655E-2</v>
      </c>
      <c r="EW4" s="50">
        <v>2.7465602300776144E-3</v>
      </c>
      <c r="EX4" s="50">
        <v>2.6879844201154724E-3</v>
      </c>
      <c r="EY4" s="50">
        <v>0</v>
      </c>
      <c r="EZ4" s="50">
        <v>0</v>
      </c>
      <c r="FA4" s="50">
        <v>1.7834361572447756E-2</v>
      </c>
      <c r="FB4" s="50">
        <v>2.6754298766505985E-3</v>
      </c>
      <c r="FC4" s="50">
        <v>2.1133742404212058E-3</v>
      </c>
      <c r="FD4" s="50">
        <v>1.9164136906664256E-2</v>
      </c>
      <c r="FF4" s="50">
        <v>1.0659786887074281</v>
      </c>
      <c r="FG4" s="50">
        <v>0.79834936455850503</v>
      </c>
      <c r="FH4" s="50">
        <v>1.2172537958919507</v>
      </c>
      <c r="FI4" s="50">
        <v>0.57390602994520068</v>
      </c>
      <c r="FJ4" s="50">
        <v>0.40395496223756105</v>
      </c>
      <c r="FK4" s="50">
        <v>2.9211950735418261E-2</v>
      </c>
      <c r="FL4" s="50">
        <v>0.15392187634447724</v>
      </c>
      <c r="FM4" s="50">
        <v>0.35237525394501812</v>
      </c>
      <c r="FN4" s="50">
        <v>0.52176619073783748</v>
      </c>
      <c r="FO4" s="50">
        <v>0.44664042924906772</v>
      </c>
      <c r="FP4" s="50">
        <v>0.6622483768022811</v>
      </c>
      <c r="FQ4" s="50">
        <v>1.00428313715065</v>
      </c>
      <c r="FS4" s="50">
        <v>8.2038560221303902E-2</v>
      </c>
      <c r="FT4" s="50">
        <v>4.6154685710177328E-2</v>
      </c>
      <c r="FU4" s="50">
        <v>4.2833346787666371E-2</v>
      </c>
      <c r="FV4" s="50">
        <v>1.5870561374831327E-2</v>
      </c>
      <c r="FW4" s="50">
        <v>0</v>
      </c>
      <c r="FX4" s="50">
        <v>0</v>
      </c>
      <c r="FY4" s="50">
        <v>1.4761265175214193E-2</v>
      </c>
      <c r="FZ4" s="50">
        <v>1.7590685116929371E-2</v>
      </c>
      <c r="GA4" s="50">
        <v>5.9290861590806515E-2</v>
      </c>
      <c r="GB4" s="50">
        <v>2.5366714121737455E-2</v>
      </c>
      <c r="GC4" s="50">
        <v>3.2710186142461135E-2</v>
      </c>
      <c r="GD4" s="50">
        <v>6.838676079429859E-2</v>
      </c>
    </row>
    <row r="5" spans="1:186" ht="15.75" thickBot="1" x14ac:dyDescent="0.3">
      <c r="A5" s="38">
        <v>8.3333333333333301E-2</v>
      </c>
      <c r="B5" s="25">
        <f>INDEX($E$1:$QD$1000,MATCH(Tool!$L$9,E:E,0)+ROW()-2,(MATCH(Tool!$K$5,$E$1:$QD$1,0)+(MATCH(Tool!$K$6,$E$3:$QD$3,0)-1)))</f>
        <v>0.9580493513669962</v>
      </c>
      <c r="D5" s="39">
        <v>8.3333333333333301E-2</v>
      </c>
      <c r="E5" s="26">
        <v>0.14122189755657236</v>
      </c>
      <c r="F5" s="26">
        <v>0.11720985818210138</v>
      </c>
      <c r="G5" s="26">
        <v>0.11358828128816316</v>
      </c>
      <c r="H5" s="26">
        <v>2.7370042158254555E-3</v>
      </c>
      <c r="I5" s="26">
        <v>2.451779836793587E-2</v>
      </c>
      <c r="J5" s="26">
        <v>1.7898207675091742E-2</v>
      </c>
      <c r="K5" s="26">
        <v>1.8842237696242031E-2</v>
      </c>
      <c r="L5" s="26">
        <v>2.5055787501836197E-2</v>
      </c>
      <c r="M5" s="26">
        <v>6.2626159567776271E-2</v>
      </c>
      <c r="N5" s="26">
        <v>0.34398572348296513</v>
      </c>
      <c r="O5" s="26">
        <v>6.1704448487955095E-2</v>
      </c>
      <c r="P5" s="26">
        <v>9.7193236576505762E-2</v>
      </c>
      <c r="R5" s="50">
        <v>0.15115853400754908</v>
      </c>
      <c r="S5" s="50">
        <v>8.2666174911369669E-2</v>
      </c>
      <c r="T5" s="50">
        <v>9.4356645505944997E-2</v>
      </c>
      <c r="U5" s="50">
        <v>1.9140407348822112E-2</v>
      </c>
      <c r="V5" s="50">
        <v>8.2576320381290605E-2</v>
      </c>
      <c r="W5" s="50">
        <v>1.6589121579355725E-2</v>
      </c>
      <c r="X5" s="50">
        <v>1.7836418750418567E-2</v>
      </c>
      <c r="Y5" s="50">
        <v>2.2085102049541408E-2</v>
      </c>
      <c r="Z5" s="50">
        <v>6.8841918326603815E-2</v>
      </c>
      <c r="AA5" s="50">
        <v>6.8704100246583244E-2</v>
      </c>
      <c r="AB5" s="50">
        <v>3.3577700495052674E-2</v>
      </c>
      <c r="AC5" s="50">
        <v>4.839273354378195E-2</v>
      </c>
      <c r="AE5" s="50">
        <v>0.11449880427651007</v>
      </c>
      <c r="AF5" s="50">
        <v>2.8827560287098507E-2</v>
      </c>
      <c r="AG5" s="50">
        <v>0.2438522566476222</v>
      </c>
      <c r="AH5" s="50">
        <v>6.7860035820337866E-2</v>
      </c>
      <c r="AI5" s="50">
        <v>2.9906255651893036E-2</v>
      </c>
      <c r="AJ5" s="50">
        <v>2.7220936597855148E-2</v>
      </c>
      <c r="AK5" s="50">
        <v>2.4594177747281693E-2</v>
      </c>
      <c r="AL5" s="50">
        <v>2.138106126835378E-2</v>
      </c>
      <c r="AM5" s="50">
        <v>7.1506476643453512E-2</v>
      </c>
      <c r="AN5" s="50">
        <v>0.13629298827392033</v>
      </c>
      <c r="AO5" s="50">
        <v>5.270406724372622E-2</v>
      </c>
      <c r="AP5" s="50">
        <v>0.23434273100039857</v>
      </c>
      <c r="AR5" s="50">
        <v>7.5936235208027725E-2</v>
      </c>
      <c r="AS5" s="50">
        <v>1.6304299022337401E-2</v>
      </c>
      <c r="AT5" s="50">
        <v>2.3762683934331147E-2</v>
      </c>
      <c r="AU5" s="50">
        <v>4.1264057108943972E-2</v>
      </c>
      <c r="AV5" s="50">
        <v>4.3298922591520621E-2</v>
      </c>
      <c r="AW5" s="50">
        <v>2.8494700549606239E-3</v>
      </c>
      <c r="AX5" s="50">
        <v>3.1735573678399976E-3</v>
      </c>
      <c r="AY5" s="50">
        <v>1.3596461967006757E-2</v>
      </c>
      <c r="AZ5" s="50">
        <v>1.3308394160410899E-2</v>
      </c>
      <c r="BA5" s="50">
        <v>2.4138272674617631E-2</v>
      </c>
      <c r="BB5" s="50">
        <v>4.7133198044594649E-2</v>
      </c>
      <c r="BC5" s="50">
        <v>2.3762683934331164E-2</v>
      </c>
      <c r="BE5" s="50">
        <v>0.20489195778894415</v>
      </c>
      <c r="BF5" s="50">
        <v>0.14777044636651238</v>
      </c>
      <c r="BG5" s="50">
        <v>0.35989011547796634</v>
      </c>
      <c r="BH5" s="50">
        <v>0.24593953616226147</v>
      </c>
      <c r="BI5" s="50">
        <v>8.1681353640343277E-2</v>
      </c>
      <c r="BJ5" s="50">
        <v>7.0165765451045581E-2</v>
      </c>
      <c r="BK5" s="50">
        <v>8.347780067976894E-2</v>
      </c>
      <c r="BL5" s="50">
        <v>0.13732096375679056</v>
      </c>
      <c r="BM5" s="50">
        <v>0.20552180686965074</v>
      </c>
      <c r="BN5" s="50">
        <v>0.38307421705305755</v>
      </c>
      <c r="BO5" s="50">
        <v>0.1288696554523408</v>
      </c>
      <c r="BP5" s="50">
        <v>0.12678190970620115</v>
      </c>
      <c r="BR5" s="50">
        <v>0.23172509716428419</v>
      </c>
      <c r="BS5" s="50">
        <v>0.15353498028042614</v>
      </c>
      <c r="BT5" s="50">
        <v>0.12459606326122113</v>
      </c>
      <c r="BU5" s="50">
        <v>1.4888569022513023E-2</v>
      </c>
      <c r="BV5" s="50">
        <v>3.1411625604744461E-2</v>
      </c>
      <c r="BW5" s="50">
        <v>2.7731315991423994E-2</v>
      </c>
      <c r="BX5" s="50">
        <v>1.9293916175457729E-2</v>
      </c>
      <c r="BY5" s="50">
        <v>1.4012651736224362E-2</v>
      </c>
      <c r="BZ5" s="50">
        <v>5.9142138763241113E-2</v>
      </c>
      <c r="CA5" s="50">
        <v>8.0262896106560885E-2</v>
      </c>
      <c r="CB5" s="50">
        <v>0.15151588263994639</v>
      </c>
      <c r="CC5" s="50">
        <v>0.32760826886428307</v>
      </c>
      <c r="CE5" s="50">
        <v>3.4572234433403008E-2</v>
      </c>
      <c r="CF5" s="50">
        <v>7.5331136318748132E-2</v>
      </c>
      <c r="CG5" s="50">
        <v>9.9877602691264722E-2</v>
      </c>
      <c r="CH5" s="50">
        <v>5.0666768861855289E-2</v>
      </c>
      <c r="CI5" s="50">
        <v>3.2045879849754273E-2</v>
      </c>
      <c r="CJ5" s="50">
        <v>1.6589121579355735E-2</v>
      </c>
      <c r="CK5" s="50">
        <v>3.0436874323143707E-3</v>
      </c>
      <c r="CL5" s="50">
        <v>0</v>
      </c>
      <c r="CM5" s="50">
        <v>1.6347242720287137E-2</v>
      </c>
      <c r="CN5" s="50">
        <v>7.3915866262344532E-2</v>
      </c>
      <c r="CO5" s="50">
        <v>1.362566717795655E-2</v>
      </c>
      <c r="CP5" s="50">
        <v>2.4670715590013388E-2</v>
      </c>
      <c r="CR5" s="50">
        <v>0.13248378047897721</v>
      </c>
      <c r="CS5" s="50">
        <v>2.9395885907574384E-2</v>
      </c>
      <c r="CT5" s="50">
        <v>4.6285410762072869E-2</v>
      </c>
      <c r="CU5" s="50">
        <v>8.1005520653079338E-2</v>
      </c>
      <c r="CV5" s="50">
        <v>2.8433465540742128E-3</v>
      </c>
      <c r="CW5" s="50">
        <v>3.3190269332326966E-2</v>
      </c>
      <c r="CX5" s="50">
        <v>2.3922642065978216E-3</v>
      </c>
      <c r="CY5" s="50">
        <v>3.7299677374066568E-3</v>
      </c>
      <c r="CZ5" s="50">
        <v>2.7988880755580751E-2</v>
      </c>
      <c r="DA5" s="50">
        <v>4.6775631713758502E-2</v>
      </c>
      <c r="DB5" s="50">
        <v>6.4497026697205348E-2</v>
      </c>
      <c r="DC5" s="50">
        <v>4.0891870800245984E-2</v>
      </c>
      <c r="DD5" s="81"/>
      <c r="DE5" s="50">
        <v>6.6814713605419615E-2</v>
      </c>
      <c r="DF5" s="50">
        <v>0.1015387867373302</v>
      </c>
      <c r="DG5" s="50">
        <v>6.3592214668128963E-2</v>
      </c>
      <c r="DH5" s="50">
        <v>0.10611525010891558</v>
      </c>
      <c r="DI5" s="50">
        <v>0.11679637129378674</v>
      </c>
      <c r="DJ5" s="50">
        <v>3.4066214236456463E-2</v>
      </c>
      <c r="DK5" s="50">
        <v>1.4652726896976028E-2</v>
      </c>
      <c r="DL5" s="50">
        <v>2.5133279573308995E-2</v>
      </c>
      <c r="DM5" s="50">
        <v>3.2805829901107725E-2</v>
      </c>
      <c r="DN5" s="50">
        <v>2.3391011620731119E-2</v>
      </c>
      <c r="DO5" s="50">
        <v>6.3245704904614425E-2</v>
      </c>
      <c r="DP5" s="50">
        <v>0.10218722555145542</v>
      </c>
      <c r="DQ5" s="81"/>
      <c r="DS5" s="50">
        <v>0.38888895257815959</v>
      </c>
      <c r="DT5" s="50">
        <v>0.10483932898492401</v>
      </c>
      <c r="DU5" s="50">
        <v>0.15170853419932145</v>
      </c>
      <c r="DV5" s="50">
        <v>7.6333311333008552E-2</v>
      </c>
      <c r="DW5" s="50">
        <v>0.10734941746187029</v>
      </c>
      <c r="DX5" s="50">
        <v>7.2523141289899465E-2</v>
      </c>
      <c r="DY5" s="50">
        <v>3.3059721503960561E-2</v>
      </c>
      <c r="DZ5" s="50">
        <v>5.6201140747199625E-2</v>
      </c>
      <c r="EA5" s="50">
        <v>6.1704448487955151E-2</v>
      </c>
      <c r="EB5" s="50">
        <v>0.14253843881783365</v>
      </c>
      <c r="EC5" s="50">
        <v>8.3411470292984541E-2</v>
      </c>
      <c r="ED5" s="50">
        <v>0.37316762247367796</v>
      </c>
      <c r="EF5" s="50">
        <v>0.76889861442298479</v>
      </c>
      <c r="EG5" s="50">
        <v>0.47883076874706459</v>
      </c>
      <c r="EH5" s="50">
        <v>0.32666142474328902</v>
      </c>
      <c r="EI5" s="50">
        <v>8.2295197867326933E-2</v>
      </c>
      <c r="EJ5" s="50">
        <v>9.6988762793872127E-2</v>
      </c>
      <c r="EK5" s="50">
        <v>0.2483506910023118</v>
      </c>
      <c r="EL5" s="50">
        <v>0.17927108361049721</v>
      </c>
      <c r="EM5" s="50">
        <v>0.10734941746187041</v>
      </c>
      <c r="EN5" s="50">
        <v>0.39210309034517504</v>
      </c>
      <c r="EO5" s="50">
        <v>0.46343840623223581</v>
      </c>
      <c r="EP5" s="50">
        <v>0.91535074940939021</v>
      </c>
      <c r="EQ5" s="50">
        <v>0.75055116100332298</v>
      </c>
      <c r="ES5" s="50">
        <v>2.138106126835377E-2</v>
      </c>
      <c r="ET5" s="50">
        <v>3.5990160607805815E-3</v>
      </c>
      <c r="EU5" s="50">
        <v>4.86447785258486E-2</v>
      </c>
      <c r="EV5" s="50">
        <v>3.1103351804230217E-3</v>
      </c>
      <c r="EW5" s="50">
        <v>0</v>
      </c>
      <c r="EX5" s="50">
        <v>2.8494700549606239E-3</v>
      </c>
      <c r="EY5" s="50">
        <v>0</v>
      </c>
      <c r="EZ5" s="50">
        <v>0</v>
      </c>
      <c r="FA5" s="50">
        <v>1.4719595711767494E-2</v>
      </c>
      <c r="FB5" s="50">
        <v>3.7446526329313083E-3</v>
      </c>
      <c r="FC5" s="50">
        <v>0</v>
      </c>
      <c r="FD5" s="50">
        <v>1.8778293505310597E-2</v>
      </c>
      <c r="FF5" s="50">
        <v>1.0500920691993878</v>
      </c>
      <c r="FG5" s="50">
        <v>0.83422498503091669</v>
      </c>
      <c r="FH5" s="50">
        <v>1.0973636364071118</v>
      </c>
      <c r="FI5" s="50">
        <v>0.63015199570401259</v>
      </c>
      <c r="FJ5" s="50">
        <v>0.41940514830766096</v>
      </c>
      <c r="FK5" s="50">
        <v>3.1483684362245565E-2</v>
      </c>
      <c r="FL5" s="50">
        <v>0.18918103471721837</v>
      </c>
      <c r="FM5" s="50">
        <v>0.32998338001438293</v>
      </c>
      <c r="FN5" s="50">
        <v>0.45769618297445047</v>
      </c>
      <c r="FO5" s="50">
        <v>0.51007213683374797</v>
      </c>
      <c r="FP5" s="50">
        <v>0.75634961101658038</v>
      </c>
      <c r="FQ5" s="50">
        <v>0.98774831686844189</v>
      </c>
      <c r="FS5" s="50">
        <v>7.9384754087822598E-2</v>
      </c>
      <c r="FT5" s="50">
        <v>4.7379968215230842E-2</v>
      </c>
      <c r="FU5" s="50">
        <v>2.8365595465118531E-2</v>
      </c>
      <c r="FV5" s="50">
        <v>1.7080013649467079E-2</v>
      </c>
      <c r="FW5" s="50">
        <v>3.7446526329313065E-3</v>
      </c>
      <c r="FX5" s="50">
        <v>0</v>
      </c>
      <c r="FY5" s="50">
        <v>3.4861650443573137E-3</v>
      </c>
      <c r="FZ5" s="50">
        <v>2.9423803561471015E-3</v>
      </c>
      <c r="GA5" s="50">
        <v>4.3525155170205894E-2</v>
      </c>
      <c r="GB5" s="50">
        <v>2.8197752141569696E-2</v>
      </c>
      <c r="GC5" s="50">
        <v>2.92119507354183E-2</v>
      </c>
      <c r="GD5" s="50">
        <v>6.3743264996211371E-2</v>
      </c>
    </row>
    <row r="6" spans="1:186" ht="15.75" thickBot="1" x14ac:dyDescent="0.3">
      <c r="A6" s="38">
        <v>0.125</v>
      </c>
      <c r="B6" s="25">
        <f>INDEX($E$1:$QD$1000,MATCH(Tool!$L$9,E:E,0)+ROW()-2,(MATCH(Tool!$K$5,$E$1:$QD$1,0)+(MATCH(Tool!$K$6,$E$3:$QD$3,0)-1)))</f>
        <v>1.1699794842328701</v>
      </c>
      <c r="D6" s="39">
        <v>0.125</v>
      </c>
      <c r="E6" s="26">
        <v>0.17770586183921952</v>
      </c>
      <c r="F6" s="26">
        <v>0.11979527758823914</v>
      </c>
      <c r="G6" s="26">
        <v>9.2760795542017743E-2</v>
      </c>
      <c r="H6" s="26">
        <v>2.6395534436576191E-3</v>
      </c>
      <c r="I6" s="26">
        <v>3.0431939624934432E-2</v>
      </c>
      <c r="J6" s="26">
        <v>1.9612156981675226E-2</v>
      </c>
      <c r="K6" s="26">
        <v>2.258701719891754E-2</v>
      </c>
      <c r="L6" s="26">
        <v>4.0779530558741756E-2</v>
      </c>
      <c r="M6" s="26">
        <v>7.1844301960137011E-2</v>
      </c>
      <c r="N6" s="26">
        <v>0.26771716483008356</v>
      </c>
      <c r="O6" s="26">
        <v>5.1610846088317772E-2</v>
      </c>
      <c r="P6" s="26">
        <v>0.10134328853460897</v>
      </c>
      <c r="R6" s="50">
        <v>0.16356883449660914</v>
      </c>
      <c r="S6" s="50">
        <v>9.6493377984731815E-2</v>
      </c>
      <c r="T6" s="50">
        <v>0.10734941746187035</v>
      </c>
      <c r="U6" s="50">
        <v>1.7142047536841724E-2</v>
      </c>
      <c r="V6" s="50">
        <v>8.0792876839967429E-2</v>
      </c>
      <c r="W6" s="50">
        <v>2.0022630806406549E-2</v>
      </c>
      <c r="X6" s="50">
        <v>1.5423768898755786E-2</v>
      </c>
      <c r="Y6" s="50">
        <v>2.9559184601050462E-2</v>
      </c>
      <c r="Z6" s="50">
        <v>7.4411969192334365E-2</v>
      </c>
      <c r="AA6" s="50">
        <v>5.564698396176327E-2</v>
      </c>
      <c r="AB6" s="50">
        <v>4.0220914670857533E-2</v>
      </c>
      <c r="AC6" s="50">
        <v>4.6163393046158019E-2</v>
      </c>
      <c r="AE6" s="50">
        <v>0.12973593385709467</v>
      </c>
      <c r="AF6" s="50">
        <v>3.1844334028002734E-2</v>
      </c>
      <c r="AG6" s="50">
        <v>0.19911271819483539</v>
      </c>
      <c r="AH6" s="50">
        <v>6.0640602315583957E-2</v>
      </c>
      <c r="AI6" s="50">
        <v>2.528874271904883E-2</v>
      </c>
      <c r="AJ6" s="50">
        <v>2.8946924579839144E-2</v>
      </c>
      <c r="AK6" s="50">
        <v>2.3912448309768033E-2</v>
      </c>
      <c r="AL6" s="50">
        <v>2.3023235207472185E-2</v>
      </c>
      <c r="AM6" s="50">
        <v>9.6553510956403923E-2</v>
      </c>
      <c r="AN6" s="50">
        <v>0.14761590172535374</v>
      </c>
      <c r="AO6" s="50">
        <v>5.1610846088317751E-2</v>
      </c>
      <c r="AP6" s="50">
        <v>0.237358364777777</v>
      </c>
      <c r="AR6" s="50">
        <v>7.1931655071152817E-2</v>
      </c>
      <c r="AS6" s="50">
        <v>1.2849099473168422E-2</v>
      </c>
      <c r="AT6" s="50">
        <v>2.3762683934331147E-2</v>
      </c>
      <c r="AU6" s="50">
        <v>4.079823962584208E-2</v>
      </c>
      <c r="AV6" s="50">
        <v>4.8267038194876648E-2</v>
      </c>
      <c r="AW6" s="50">
        <v>3.5307486242155462E-3</v>
      </c>
      <c r="AX6" s="50">
        <v>3.1472935785941169E-3</v>
      </c>
      <c r="AY6" s="50">
        <v>1.3188595712920477E-2</v>
      </c>
      <c r="AZ6" s="50">
        <v>3.6043035468027959E-3</v>
      </c>
      <c r="BA6" s="50">
        <v>2.3613546187164089E-2</v>
      </c>
      <c r="BB6" s="50">
        <v>4.0798239625842093E-2</v>
      </c>
      <c r="BC6" s="50">
        <v>2.5680202429534209E-2</v>
      </c>
      <c r="BE6" s="50">
        <v>0.23471828017741012</v>
      </c>
      <c r="BF6" s="50">
        <v>0.1404078596078159</v>
      </c>
      <c r="BG6" s="50">
        <v>0.37265100839505433</v>
      </c>
      <c r="BH6" s="50">
        <v>0.28422026113542653</v>
      </c>
      <c r="BI6" s="50">
        <v>8.1325185449874091E-2</v>
      </c>
      <c r="BJ6" s="50">
        <v>6.4025865222167605E-2</v>
      </c>
      <c r="BK6" s="50">
        <v>7.0144279557926195E-2</v>
      </c>
      <c r="BL6" s="50">
        <v>0.13527015587214131</v>
      </c>
      <c r="BM6" s="50">
        <v>0.22081153431443612</v>
      </c>
      <c r="BN6" s="50">
        <v>0.36444990820406908</v>
      </c>
      <c r="BO6" s="50">
        <v>0.11941372743042851</v>
      </c>
      <c r="BP6" s="50">
        <v>0.12030003230894355</v>
      </c>
      <c r="BR6" s="50">
        <v>0.22508370504724307</v>
      </c>
      <c r="BS6" s="50">
        <v>0.15913260834416237</v>
      </c>
      <c r="BT6" s="50">
        <v>0.11518488051221268</v>
      </c>
      <c r="BU6" s="50">
        <v>3.8310833181270884E-3</v>
      </c>
      <c r="BV6" s="50">
        <v>3.0608526843166665E-2</v>
      </c>
      <c r="BW6" s="50">
        <v>2.6968112184437423E-2</v>
      </c>
      <c r="BX6" s="50">
        <v>2.6155261045540244E-2</v>
      </c>
      <c r="BY6" s="50">
        <v>1.3751553202737941E-2</v>
      </c>
      <c r="BZ6" s="50">
        <v>6.8841918326603746E-2</v>
      </c>
      <c r="CA6" s="50">
        <v>7.7647732042813278E-2</v>
      </c>
      <c r="CB6" s="50">
        <v>0.19814901819974506</v>
      </c>
      <c r="CC6" s="50">
        <v>0.26323037911635461</v>
      </c>
      <c r="CE6" s="50">
        <v>3.1773021417245917E-2</v>
      </c>
      <c r="CF6" s="50">
        <v>7.4214218519639635E-2</v>
      </c>
      <c r="CG6" s="50">
        <v>8.347780067976901E-2</v>
      </c>
      <c r="CH6" s="50">
        <v>4.599292878152017E-2</v>
      </c>
      <c r="CI6" s="50">
        <v>2.9472838449472648E-2</v>
      </c>
      <c r="CJ6" s="50">
        <v>1.6107726517398537E-2</v>
      </c>
      <c r="CK6" s="50">
        <v>2.55962683224092E-3</v>
      </c>
      <c r="CL6" s="50">
        <v>0</v>
      </c>
      <c r="CM6" s="50">
        <v>1.6227190011561487E-2</v>
      </c>
      <c r="CN6" s="50">
        <v>7.6788804782622427E-2</v>
      </c>
      <c r="CO6" s="50">
        <v>1.3679031349210648E-2</v>
      </c>
      <c r="CP6" s="50">
        <v>2.631490614676955E-2</v>
      </c>
      <c r="CR6" s="50">
        <v>0.11725954208892124</v>
      </c>
      <c r="CS6" s="50">
        <v>3.4213686821084194E-2</v>
      </c>
      <c r="CT6" s="50">
        <v>4.6163393046158019E-2</v>
      </c>
      <c r="CU6" s="50">
        <v>7.423891817059726E-2</v>
      </c>
      <c r="CV6" s="50">
        <v>1.3596461967006769E-2</v>
      </c>
      <c r="CW6" s="50">
        <v>2.4525429179698091E-2</v>
      </c>
      <c r="CX6" s="50">
        <v>2.4361578779872363E-3</v>
      </c>
      <c r="CY6" s="50">
        <v>1.6630319710175263E-2</v>
      </c>
      <c r="CZ6" s="50">
        <v>2.4842223082942223E-2</v>
      </c>
      <c r="DA6" s="50">
        <v>5.4822597701969962E-2</v>
      </c>
      <c r="DB6" s="50">
        <v>5.3534037426911436E-2</v>
      </c>
      <c r="DC6" s="50">
        <v>2.7615516253493861E-2</v>
      </c>
      <c r="DD6" s="81"/>
      <c r="DE6" s="50">
        <v>7.4417555956123441E-2</v>
      </c>
      <c r="DF6" s="50">
        <v>8.4874953376145035E-2</v>
      </c>
      <c r="DG6" s="50">
        <v>7.5766482137087809E-2</v>
      </c>
      <c r="DH6" s="50">
        <v>0.1083729464780496</v>
      </c>
      <c r="DI6" s="50">
        <v>7.4921510610821418E-2</v>
      </c>
      <c r="DJ6" s="50">
        <v>3.0470142396586491E-2</v>
      </c>
      <c r="DK6" s="50">
        <v>1.3239126676135866E-2</v>
      </c>
      <c r="DL6" s="50">
        <v>2.552313740780586E-2</v>
      </c>
      <c r="DM6" s="50">
        <v>2.6136677953162442E-2</v>
      </c>
      <c r="DN6" s="50">
        <v>1.9099466083108602E-2</v>
      </c>
      <c r="DO6" s="50">
        <v>7.0499358073455157E-2</v>
      </c>
      <c r="DP6" s="50">
        <v>0.12077241409629187</v>
      </c>
      <c r="DQ6" s="81"/>
      <c r="DS6" s="50">
        <v>0.3400842214764549</v>
      </c>
      <c r="DT6" s="50">
        <v>0.10014574367116329</v>
      </c>
      <c r="DU6" s="50">
        <v>0.16011934300320402</v>
      </c>
      <c r="DV6" s="50">
        <v>7.5106862491070264E-2</v>
      </c>
      <c r="DW6" s="50">
        <v>9.9669379820168921E-2</v>
      </c>
      <c r="DX6" s="50">
        <v>5.9142138763241085E-2</v>
      </c>
      <c r="DY6" s="50">
        <v>3.1591978996815387E-2</v>
      </c>
      <c r="DZ6" s="50">
        <v>5.7179745786410982E-2</v>
      </c>
      <c r="EA6" s="50">
        <v>5.8402254082691646E-2</v>
      </c>
      <c r="EB6" s="50">
        <v>0.15308936800485695</v>
      </c>
      <c r="EC6" s="50">
        <v>7.8287445180208123E-2</v>
      </c>
      <c r="ED6" s="50">
        <v>0.36699968846111747</v>
      </c>
      <c r="EF6" s="50">
        <v>0.80134185312731521</v>
      </c>
      <c r="EG6" s="50">
        <v>0.46894696258852275</v>
      </c>
      <c r="EH6" s="50">
        <v>0.3523752539450179</v>
      </c>
      <c r="EI6" s="50">
        <v>8.2666174911369669E-2</v>
      </c>
      <c r="EJ6" s="50">
        <v>0.10517788414573485</v>
      </c>
      <c r="EK6" s="50">
        <v>0.25485736941746456</v>
      </c>
      <c r="EL6" s="50">
        <v>0.19709923412659411</v>
      </c>
      <c r="EM6" s="50">
        <v>0.10669484965145314</v>
      </c>
      <c r="EN6" s="50">
        <v>0.39542441659128802</v>
      </c>
      <c r="EO6" s="50">
        <v>0.45123309710479981</v>
      </c>
      <c r="EP6" s="50">
        <v>0.85699871120692617</v>
      </c>
      <c r="EQ6" s="50">
        <v>0.72559552862296195</v>
      </c>
      <c r="ES6" s="50">
        <v>2.4517798367935842E-2</v>
      </c>
      <c r="ET6" s="50">
        <v>3.5359690501192659E-3</v>
      </c>
      <c r="EU6" s="50">
        <v>4.7766433338276924E-2</v>
      </c>
      <c r="EV6" s="50">
        <v>2.5798373300418196E-3</v>
      </c>
      <c r="EW6" s="50">
        <v>2.0304654381267397E-3</v>
      </c>
      <c r="EX6" s="50">
        <v>3.5307486242155462E-3</v>
      </c>
      <c r="EY6" s="50">
        <v>0</v>
      </c>
      <c r="EZ6" s="50">
        <v>0</v>
      </c>
      <c r="FA6" s="50">
        <v>3.5747602227426535E-3</v>
      </c>
      <c r="FB6" s="50">
        <v>3.8186555056477331E-3</v>
      </c>
      <c r="FC6" s="50">
        <v>0</v>
      </c>
      <c r="FD6" s="50">
        <v>1.9099466083108602E-2</v>
      </c>
      <c r="FF6" s="50">
        <v>0.98901709941481708</v>
      </c>
      <c r="FG6" s="50">
        <v>0.8072198323819052</v>
      </c>
      <c r="FH6" s="50">
        <v>1.1596043842447372</v>
      </c>
      <c r="FI6" s="50">
        <v>0.65925404053255465</v>
      </c>
      <c r="FJ6" s="50">
        <v>0.34545644430396827</v>
      </c>
      <c r="FK6" s="50">
        <v>3.2519456675860661E-2</v>
      </c>
      <c r="FL6" s="50">
        <v>0.15088403310491802</v>
      </c>
      <c r="FM6" s="50">
        <v>0.24193015105165766</v>
      </c>
      <c r="FN6" s="50">
        <v>0.39876444570456671</v>
      </c>
      <c r="FO6" s="50">
        <v>0.41884668613297699</v>
      </c>
      <c r="FP6" s="50">
        <v>0.76045276454260935</v>
      </c>
      <c r="FQ6" s="50">
        <v>0.94871507703284541</v>
      </c>
      <c r="FS6" s="50">
        <v>7.730339670497996E-2</v>
      </c>
      <c r="FT6" s="50">
        <v>4.8626746358037917E-2</v>
      </c>
      <c r="FU6" s="50">
        <v>4.978981404463944E-2</v>
      </c>
      <c r="FV6" s="50">
        <v>1.9207331789541069E-2</v>
      </c>
      <c r="FW6" s="50">
        <v>0</v>
      </c>
      <c r="FX6" s="50">
        <v>2.6636955518437953E-3</v>
      </c>
      <c r="FY6" s="50">
        <v>2.0207036018127342E-3</v>
      </c>
      <c r="FZ6" s="50">
        <v>1.5256322937883832E-2</v>
      </c>
      <c r="GA6" s="50">
        <v>4.511887863000473E-2</v>
      </c>
      <c r="GB6" s="50">
        <v>2.1660853527678593E-2</v>
      </c>
      <c r="GC6" s="50">
        <v>2.6384286948011114E-2</v>
      </c>
      <c r="GD6" s="50">
        <v>5.917090439443131E-2</v>
      </c>
    </row>
    <row r="7" spans="1:186" ht="15.75" thickBot="1" x14ac:dyDescent="0.3">
      <c r="A7" s="38">
        <v>0.16666666666666699</v>
      </c>
      <c r="B7" s="25">
        <f>INDEX($E$1:$QD$1000,MATCH(Tool!$L$9,E:E,0)+ROW()-2,(MATCH(Tool!$K$5,$E$1:$QD$1,0)+(MATCH(Tool!$K$6,$E$3:$QD$3,0)-1)))</f>
        <v>1.2052633359956531</v>
      </c>
      <c r="D7" s="39">
        <v>0.16666666666666699</v>
      </c>
      <c r="E7" s="26">
        <v>0.18306505605673501</v>
      </c>
      <c r="F7" s="26">
        <v>0.13051711702536078</v>
      </c>
      <c r="G7" s="26">
        <v>7.696008086407026E-2</v>
      </c>
      <c r="H7" s="26">
        <v>0</v>
      </c>
      <c r="I7" s="26">
        <v>3.2781129816889076E-2</v>
      </c>
      <c r="J7" s="26">
        <v>1.8610599577410059E-2</v>
      </c>
      <c r="K7" s="26">
        <v>1.6395818092843389E-2</v>
      </c>
      <c r="L7" s="26">
        <v>5.2398370240462733E-2</v>
      </c>
      <c r="M7" s="26">
        <v>6.8677617874943669E-2</v>
      </c>
      <c r="N7" s="26">
        <v>0.21964713840654915</v>
      </c>
      <c r="O7" s="26">
        <v>6.3245704904614425E-2</v>
      </c>
      <c r="P7" s="26">
        <v>9.5161388697920152E-2</v>
      </c>
      <c r="R7" s="50">
        <v>0.18306505605673495</v>
      </c>
      <c r="S7" s="50">
        <v>0.10507778074123199</v>
      </c>
      <c r="T7" s="50">
        <v>0.1191244703167605</v>
      </c>
      <c r="U7" s="50">
        <v>2.1867578527052581E-2</v>
      </c>
      <c r="V7" s="50">
        <v>9.8839382326557423E-2</v>
      </c>
      <c r="W7" s="50">
        <v>2.0860680897751161E-2</v>
      </c>
      <c r="X7" s="50">
        <v>1.3596461967006757E-2</v>
      </c>
      <c r="Y7" s="50">
        <v>2.5996262934715315E-2</v>
      </c>
      <c r="Z7" s="50">
        <v>7.5281259161031247E-2</v>
      </c>
      <c r="AA7" s="50">
        <v>7.1278229968519763E-2</v>
      </c>
      <c r="AB7" s="50">
        <v>3.4857653566449175E-2</v>
      </c>
      <c r="AC7" s="50">
        <v>4.7145560310149312E-2</v>
      </c>
      <c r="AE7" s="50">
        <v>0.11313483559182019</v>
      </c>
      <c r="AF7" s="50">
        <v>3.4850533462930655E-2</v>
      </c>
      <c r="AG7" s="50">
        <v>0.20764986100398983</v>
      </c>
      <c r="AH7" s="50">
        <v>4.6244714330557303E-2</v>
      </c>
      <c r="AI7" s="50">
        <v>4.0555467706467709E-2</v>
      </c>
      <c r="AJ7" s="50">
        <v>2.2831098918277844E-2</v>
      </c>
      <c r="AK7" s="50">
        <v>3.2596274258341773E-2</v>
      </c>
      <c r="AL7" s="50">
        <v>2.9732382509143972E-2</v>
      </c>
      <c r="AM7" s="50">
        <v>8.0639532409601603E-2</v>
      </c>
      <c r="AN7" s="50">
        <v>0.14280272510192524</v>
      </c>
      <c r="AO7" s="50">
        <v>5.0935320082892387E-2</v>
      </c>
      <c r="AP7" s="50">
        <v>0.20489195778894415</v>
      </c>
      <c r="AR7" s="50">
        <v>0.10239893934930147</v>
      </c>
      <c r="AS7" s="50">
        <v>1.7088866455259925E-2</v>
      </c>
      <c r="AT7" s="50">
        <v>2.3317145322895076E-2</v>
      </c>
      <c r="AU7" s="50">
        <v>3.3968134985143332E-2</v>
      </c>
      <c r="AV7" s="50">
        <v>5.2531136318216362E-2</v>
      </c>
      <c r="AW7" s="50">
        <v>1.3786177323811993E-2</v>
      </c>
      <c r="AX7" s="50">
        <v>2.8925809080999889E-3</v>
      </c>
      <c r="AY7" s="50">
        <v>3.2398551916367883E-3</v>
      </c>
      <c r="AZ7" s="50">
        <v>1.3047793395141892E-2</v>
      </c>
      <c r="BA7" s="50">
        <v>2.544484562991951E-2</v>
      </c>
      <c r="BB7" s="50">
        <v>4.5992928781520191E-2</v>
      </c>
      <c r="BC7" s="50">
        <v>2.9645699232870634E-2</v>
      </c>
      <c r="BE7" s="50">
        <v>0.22691563075334326</v>
      </c>
      <c r="BF7" s="50">
        <v>0.17849850927315089</v>
      </c>
      <c r="BG7" s="50">
        <v>0.37888192375803437</v>
      </c>
      <c r="BH7" s="50">
        <v>0.25322017506298389</v>
      </c>
      <c r="BI7" s="50">
        <v>6.4807319974933497E-2</v>
      </c>
      <c r="BJ7" s="50">
        <v>5.2566578442053681E-2</v>
      </c>
      <c r="BK7" s="50">
        <v>7.0790766564557517E-2</v>
      </c>
      <c r="BL7" s="50">
        <v>0.13757876274541428</v>
      </c>
      <c r="BM7" s="50">
        <v>0.21271143353023486</v>
      </c>
      <c r="BN7" s="50">
        <v>0.34939884807564714</v>
      </c>
      <c r="BO7" s="50">
        <v>0.13854406295218355</v>
      </c>
      <c r="BP7" s="50">
        <v>0.13298752055072463</v>
      </c>
      <c r="BR7" s="50">
        <v>0.19643110169922201</v>
      </c>
      <c r="BS7" s="50">
        <v>0.18269008585187518</v>
      </c>
      <c r="BT7" s="50">
        <v>0.12605047742029274</v>
      </c>
      <c r="BU7" s="50">
        <v>1.3047793395141886E-2</v>
      </c>
      <c r="BV7" s="50">
        <v>4.1230129053455696E-2</v>
      </c>
      <c r="BW7" s="50">
        <v>3.3772541599436247E-2</v>
      </c>
      <c r="BX7" s="50">
        <v>2.096590673852013E-2</v>
      </c>
      <c r="BY7" s="50">
        <v>1.3037774613858228E-2</v>
      </c>
      <c r="BZ7" s="50">
        <v>7.8287445180208096E-2</v>
      </c>
      <c r="CA7" s="50">
        <v>7.046702880550576E-2</v>
      </c>
      <c r="CB7" s="50">
        <v>0.2101763070703232</v>
      </c>
      <c r="CC7" s="50">
        <v>0.30901634002855355</v>
      </c>
      <c r="CE7" s="50">
        <v>3.0874686461828227E-2</v>
      </c>
      <c r="CF7" s="50">
        <v>7.1109686945773784E-2</v>
      </c>
      <c r="CG7" s="50">
        <v>7.3084736163916753E-2</v>
      </c>
      <c r="CH7" s="50">
        <v>4.1030707670205516E-2</v>
      </c>
      <c r="CI7" s="50">
        <v>2.5996262934715315E-2</v>
      </c>
      <c r="CJ7" s="50">
        <v>1.3786177323811993E-2</v>
      </c>
      <c r="CK7" s="50">
        <v>2.1298184827178014E-3</v>
      </c>
      <c r="CL7" s="50">
        <v>0</v>
      </c>
      <c r="CM7" s="50">
        <v>1.4945179490605797E-2</v>
      </c>
      <c r="CN7" s="50">
        <v>7.492151061082139E-2</v>
      </c>
      <c r="CO7" s="50">
        <v>3.5600492938161407E-3</v>
      </c>
      <c r="CP7" s="50">
        <v>2.2950145626542951E-2</v>
      </c>
      <c r="CR7" s="50">
        <v>9.7397997541371281E-2</v>
      </c>
      <c r="CS7" s="50">
        <v>3.2860567092111395E-2</v>
      </c>
      <c r="CT7" s="50">
        <v>4.5435787387476834E-2</v>
      </c>
      <c r="CU7" s="50">
        <v>9.1588900125533182E-2</v>
      </c>
      <c r="CV7" s="50">
        <v>1.4706929284420139E-2</v>
      </c>
      <c r="CW7" s="50">
        <v>2.2681059319336585E-2</v>
      </c>
      <c r="CX7" s="50">
        <v>3.7741379518507019E-3</v>
      </c>
      <c r="CY7" s="50">
        <v>1.8397664124088935E-2</v>
      </c>
      <c r="CZ7" s="50">
        <v>2.850878487865309E-2</v>
      </c>
      <c r="DA7" s="50">
        <v>7.3250461126181776E-2</v>
      </c>
      <c r="DB7" s="50">
        <v>4.3404139979625257E-2</v>
      </c>
      <c r="DC7" s="50">
        <v>3.4764479968896617E-2</v>
      </c>
      <c r="DD7" s="81"/>
      <c r="DE7" s="50">
        <v>6.4960287622285701E-2</v>
      </c>
      <c r="DF7" s="50">
        <v>0.10579530484697139</v>
      </c>
      <c r="DG7" s="50">
        <v>7.0305530712249764E-2</v>
      </c>
      <c r="DH7" s="50">
        <v>0.12861463641929313</v>
      </c>
      <c r="DI7" s="50">
        <v>8.2038560221303902E-2</v>
      </c>
      <c r="DJ7" s="50">
        <v>3.1951719636261179E-2</v>
      </c>
      <c r="DK7" s="50">
        <v>1.3239126676135866E-2</v>
      </c>
      <c r="DL7" s="50">
        <v>3.1863801423622939E-2</v>
      </c>
      <c r="DM7" s="50">
        <v>2.9567828479912097E-2</v>
      </c>
      <c r="DN7" s="50">
        <v>2.6475199552089341E-2</v>
      </c>
      <c r="DO7" s="50">
        <v>9.5087430814533747E-2</v>
      </c>
      <c r="DP7" s="50">
        <v>9.8839382326557368E-2</v>
      </c>
      <c r="DQ7" s="81"/>
      <c r="DS7" s="50">
        <v>0.36495891638225514</v>
      </c>
      <c r="DT7" s="50">
        <v>0.10247462222824265</v>
      </c>
      <c r="DU7" s="50">
        <v>0.18594539788722403</v>
      </c>
      <c r="DV7" s="50">
        <v>6.9667352254230902E-2</v>
      </c>
      <c r="DW7" s="50">
        <v>9.3158057511124423E-2</v>
      </c>
      <c r="DX7" s="50">
        <v>6.4970494015001212E-2</v>
      </c>
      <c r="DY7" s="50">
        <v>3.1052980650936958E-2</v>
      </c>
      <c r="DZ7" s="50">
        <v>5.6340252418665915E-2</v>
      </c>
      <c r="EA7" s="50">
        <v>6.4182663189872688E-2</v>
      </c>
      <c r="EB7" s="50">
        <v>0.14734570795160537</v>
      </c>
      <c r="EC7" s="50">
        <v>9.3430171164798057E-2</v>
      </c>
      <c r="ED7" s="50">
        <v>0.38995245869694295</v>
      </c>
      <c r="EF7" s="50">
        <v>0.80126082312414904</v>
      </c>
      <c r="EG7" s="50">
        <v>0.48349034981796291</v>
      </c>
      <c r="EH7" s="50">
        <v>0.39422587248953012</v>
      </c>
      <c r="EI7" s="50">
        <v>9.4463681440926733E-2</v>
      </c>
      <c r="EJ7" s="50">
        <v>0.11066244086561335</v>
      </c>
      <c r="EK7" s="50">
        <v>0.26314926868786315</v>
      </c>
      <c r="EL7" s="50">
        <v>0.20454894677016563</v>
      </c>
      <c r="EM7" s="50">
        <v>0.10977239870638174</v>
      </c>
      <c r="EN7" s="50">
        <v>0.41174209781901289</v>
      </c>
      <c r="EO7" s="50">
        <v>0.45500761236625614</v>
      </c>
      <c r="EP7" s="50">
        <v>0.79458449682527388</v>
      </c>
      <c r="EQ7" s="50">
        <v>0.72713880112010632</v>
      </c>
      <c r="ES7" s="50">
        <v>2.2587017198917522E-2</v>
      </c>
      <c r="ET7" s="50">
        <v>3.0154180710844432E-3</v>
      </c>
      <c r="EU7" s="50">
        <v>5.121352786347759E-2</v>
      </c>
      <c r="EV7" s="50">
        <v>2.8876320966707398E-3</v>
      </c>
      <c r="EW7" s="50">
        <v>0</v>
      </c>
      <c r="EX7" s="50">
        <v>2.3277742333589137E-3</v>
      </c>
      <c r="EY7" s="50">
        <v>0</v>
      </c>
      <c r="EZ7" s="50">
        <v>0</v>
      </c>
      <c r="FA7" s="50">
        <v>1.3839959489529818E-2</v>
      </c>
      <c r="FB7" s="50">
        <v>1.9885176156514788E-2</v>
      </c>
      <c r="FC7" s="50">
        <v>0</v>
      </c>
      <c r="FD7" s="50">
        <v>2.152065426494856E-2</v>
      </c>
      <c r="FF7" s="50">
        <v>0.89944128896630893</v>
      </c>
      <c r="FG7" s="50">
        <v>0.90916857873108003</v>
      </c>
      <c r="FH7" s="50">
        <v>1.2065838575369245</v>
      </c>
      <c r="FI7" s="50">
        <v>0.79635414887626799</v>
      </c>
      <c r="FJ7" s="50">
        <v>0.45265209878516138</v>
      </c>
      <c r="FK7" s="50">
        <v>2.9300650930200966E-2</v>
      </c>
      <c r="FL7" s="50">
        <v>0.20557912979797516</v>
      </c>
      <c r="FM7" s="50">
        <v>0.27600504247756491</v>
      </c>
      <c r="FN7" s="50">
        <v>0.45357370400588404</v>
      </c>
      <c r="FO7" s="50">
        <v>0.49093874857932546</v>
      </c>
      <c r="FP7" s="50">
        <v>0.7629455435181115</v>
      </c>
      <c r="FQ7" s="50">
        <v>0.94603088004347335</v>
      </c>
      <c r="FS7" s="50">
        <v>9.4758447574222457E-2</v>
      </c>
      <c r="FT7" s="50">
        <v>5.0037493683738186E-2</v>
      </c>
      <c r="FU7" s="50">
        <v>4.1798029240602587E-2</v>
      </c>
      <c r="FV7" s="50">
        <v>3.0702310691723819E-3</v>
      </c>
      <c r="FW7" s="50">
        <v>2.5255494106411732E-3</v>
      </c>
      <c r="FX7" s="50">
        <v>0</v>
      </c>
      <c r="FY7" s="50">
        <v>0</v>
      </c>
      <c r="FZ7" s="50">
        <v>1.8209293606801104E-2</v>
      </c>
      <c r="GA7" s="50">
        <v>4.6118707003955269E-2</v>
      </c>
      <c r="GB7" s="50">
        <v>2.0285985234133466E-2</v>
      </c>
      <c r="GC7" s="50">
        <v>2.8248035420656181E-2</v>
      </c>
      <c r="GD7" s="50">
        <v>7.1441213663019212E-2</v>
      </c>
    </row>
    <row r="8" spans="1:186" ht="15.75" thickBot="1" x14ac:dyDescent="0.3">
      <c r="A8" s="38">
        <v>0.20833333333333301</v>
      </c>
      <c r="B8" s="25">
        <f>INDEX($E$1:$QD$1000,MATCH(Tool!$L$9,E:E,0)+ROW()-2,(MATCH(Tool!$K$5,$E$1:$QD$1,0)+(MATCH(Tool!$K$6,$E$3:$QD$3,0)-1)))</f>
        <v>1.6004040669586754</v>
      </c>
      <c r="D8" s="39">
        <v>0.20833333333333301</v>
      </c>
      <c r="E8" s="26">
        <v>0.24308219745952131</v>
      </c>
      <c r="F8" s="26">
        <v>0.14777044636651238</v>
      </c>
      <c r="G8" s="26">
        <v>8.420369055057117E-2</v>
      </c>
      <c r="H8" s="26">
        <v>3.2052662839032265E-3</v>
      </c>
      <c r="I8" s="26">
        <v>2.9214809234085648E-2</v>
      </c>
      <c r="J8" s="26">
        <v>2.1576661144537924E-2</v>
      </c>
      <c r="K8" s="26">
        <v>1.6748404381093349E-2</v>
      </c>
      <c r="L8" s="26">
        <v>3.4860869414921822E-2</v>
      </c>
      <c r="M8" s="26">
        <v>4.7261045709309966E-2</v>
      </c>
      <c r="N8" s="26">
        <v>0.16531200464611626</v>
      </c>
      <c r="O8" s="26">
        <v>4.8682660587549151E-2</v>
      </c>
      <c r="P8" s="26">
        <v>0.10496235576172495</v>
      </c>
      <c r="R8" s="50">
        <v>0.16270186368457804</v>
      </c>
      <c r="S8" s="50">
        <v>0.11365315798223879</v>
      </c>
      <c r="T8" s="50">
        <v>0.12006430403057683</v>
      </c>
      <c r="U8" s="50">
        <v>2.7390361029774938E-2</v>
      </c>
      <c r="V8" s="50">
        <v>0.11245693226013773</v>
      </c>
      <c r="W8" s="50">
        <v>2.1794605577801669E-2</v>
      </c>
      <c r="X8" s="50">
        <v>1.5536077456101728E-2</v>
      </c>
      <c r="Y8" s="50">
        <v>2.8281590794803656E-2</v>
      </c>
      <c r="Z8" s="50">
        <v>7.4758877582412814E-2</v>
      </c>
      <c r="AA8" s="50">
        <v>6.838676079429859E-2</v>
      </c>
      <c r="AB8" s="50">
        <v>4.0335941049327279E-2</v>
      </c>
      <c r="AC8" s="50">
        <v>4.8518646924460673E-2</v>
      </c>
      <c r="AE8" s="50">
        <v>0.11656524397707078</v>
      </c>
      <c r="AF8" s="50">
        <v>2.6449394334314626E-2</v>
      </c>
      <c r="AG8" s="50">
        <v>0.25007135943864839</v>
      </c>
      <c r="AH8" s="50">
        <v>4.9999524169473272E-2</v>
      </c>
      <c r="AI8" s="50">
        <v>3.4285197058392891E-2</v>
      </c>
      <c r="AJ8" s="50">
        <v>2.2457234698675221E-2</v>
      </c>
      <c r="AK8" s="50">
        <v>3.2228650588460445E-2</v>
      </c>
      <c r="AL8" s="50">
        <v>2.7041350831764233E-2</v>
      </c>
      <c r="AM8" s="50">
        <v>0.10169436197087546</v>
      </c>
      <c r="AN8" s="50">
        <v>0.12825325189750086</v>
      </c>
      <c r="AO8" s="50">
        <v>4.9469966113026329E-2</v>
      </c>
      <c r="AP8" s="50">
        <v>0.16327950289893339</v>
      </c>
      <c r="AR8" s="50">
        <v>8.4203690550571211E-2</v>
      </c>
      <c r="AS8" s="50">
        <v>1.6433356201621212E-2</v>
      </c>
      <c r="AT8" s="50">
        <v>2.560158961960713E-2</v>
      </c>
      <c r="AU8" s="50">
        <v>3.4460419192429426E-2</v>
      </c>
      <c r="AV8" s="50">
        <v>3.0608526843166641E-2</v>
      </c>
      <c r="AW8" s="50">
        <v>1.4275261013742626E-2</v>
      </c>
      <c r="AX8" s="50">
        <v>3.3070699832642029E-3</v>
      </c>
      <c r="AY8" s="50">
        <v>2.3596922244914316E-3</v>
      </c>
      <c r="AZ8" s="50">
        <v>1.6649961818040678E-2</v>
      </c>
      <c r="BA8" s="50">
        <v>2.8873119041509777E-2</v>
      </c>
      <c r="BB8" s="50">
        <v>4.7133198044594649E-2</v>
      </c>
      <c r="BC8" s="50">
        <v>2.5917006090177584E-2</v>
      </c>
      <c r="BE8" s="50">
        <v>0.2591952371378517</v>
      </c>
      <c r="BF8" s="50">
        <v>0.15384246012297492</v>
      </c>
      <c r="BG8" s="50">
        <v>0.31729312935799536</v>
      </c>
      <c r="BH8" s="50">
        <v>0.28776374592210163</v>
      </c>
      <c r="BI8" s="50">
        <v>6.2243485704524079E-2</v>
      </c>
      <c r="BJ8" s="50">
        <v>4.7645975419487542E-2</v>
      </c>
      <c r="BK8" s="50">
        <v>8.1325185449874146E-2</v>
      </c>
      <c r="BL8" s="50">
        <v>0.15336653637697586</v>
      </c>
      <c r="BM8" s="50">
        <v>0.1971103824835056</v>
      </c>
      <c r="BN8" s="50">
        <v>0.35337113254818731</v>
      </c>
      <c r="BO8" s="50">
        <v>0.13588323886576625</v>
      </c>
      <c r="BP8" s="50">
        <v>0.15503657481541117</v>
      </c>
      <c r="BR8" s="50">
        <v>0.22108823041527637</v>
      </c>
      <c r="BS8" s="50">
        <v>0.13582659724962765</v>
      </c>
      <c r="BT8" s="50">
        <v>9.4758447574222401E-2</v>
      </c>
      <c r="BU8" s="50">
        <v>1.758049549460098E-2</v>
      </c>
      <c r="BV8" s="50">
        <v>4.066739625712755E-2</v>
      </c>
      <c r="BW8" s="50">
        <v>2.930065093020099E-2</v>
      </c>
      <c r="BX8" s="50">
        <v>1.9620924803756181E-2</v>
      </c>
      <c r="BY8" s="50">
        <v>1.2987757630329579E-2</v>
      </c>
      <c r="BZ8" s="50">
        <v>6.8841918326603774E-2</v>
      </c>
      <c r="CA8" s="50">
        <v>7.9559867452909494E-2</v>
      </c>
      <c r="CB8" s="50">
        <v>0.21673625743413055</v>
      </c>
      <c r="CC8" s="50">
        <v>0.31775723430062308</v>
      </c>
      <c r="CE8" s="50">
        <v>3.1591978996815359E-2</v>
      </c>
      <c r="CF8" s="50">
        <v>6.6876013208176641E-2</v>
      </c>
      <c r="CG8" s="50">
        <v>6.8704100246583244E-2</v>
      </c>
      <c r="CH8" s="50">
        <v>3.3190269332326945E-2</v>
      </c>
      <c r="CI8" s="50">
        <v>2.4138272674617642E-2</v>
      </c>
      <c r="CJ8" s="50">
        <v>3.7392637044974886E-3</v>
      </c>
      <c r="CK8" s="50">
        <v>2.0012738931959391E-3</v>
      </c>
      <c r="CL8" s="50">
        <v>0</v>
      </c>
      <c r="CM8" s="50">
        <v>1.4663556702078938E-2</v>
      </c>
      <c r="CN8" s="50">
        <v>6.3592214668128963E-2</v>
      </c>
      <c r="CO8" s="50">
        <v>3.3161015758687525E-3</v>
      </c>
      <c r="CP8" s="50">
        <v>1.6986248015864323E-2</v>
      </c>
      <c r="CR8" s="50">
        <v>0.11449880427651007</v>
      </c>
      <c r="CS8" s="50">
        <v>4.0467668062751198E-2</v>
      </c>
      <c r="CT8" s="50">
        <v>4.1798029240602587E-2</v>
      </c>
      <c r="CU8" s="50">
        <v>9.9745694569728954E-2</v>
      </c>
      <c r="CV8" s="50">
        <v>1.7347218905649255E-2</v>
      </c>
      <c r="CW8" s="50">
        <v>4.0682335605385901E-2</v>
      </c>
      <c r="CX8" s="50">
        <v>2.7465602300776144E-3</v>
      </c>
      <c r="CY8" s="50">
        <v>1.2987757630329584E-2</v>
      </c>
      <c r="CZ8" s="50">
        <v>3.2901659918232323E-2</v>
      </c>
      <c r="DA8" s="50">
        <v>5.0563067508029087E-2</v>
      </c>
      <c r="DB8" s="50">
        <v>4.6118707003955275E-2</v>
      </c>
      <c r="DC8" s="50">
        <v>2.9732382509143986E-2</v>
      </c>
      <c r="DD8" s="81"/>
      <c r="DE8" s="50">
        <v>6.5266944651283562E-2</v>
      </c>
      <c r="DF8" s="50">
        <v>8.3665352417667455E-2</v>
      </c>
      <c r="DG8" s="50">
        <v>5.8454557444347063E-2</v>
      </c>
      <c r="DH8" s="50">
        <v>9.1995961309581237E-2</v>
      </c>
      <c r="DI8" s="50">
        <v>7.6276501627079579E-2</v>
      </c>
      <c r="DJ8" s="50">
        <v>2.790284942011793E-2</v>
      </c>
      <c r="DK8" s="50">
        <v>1.3493718358156881E-2</v>
      </c>
      <c r="DL8" s="50">
        <v>2.6235002640248976E-2</v>
      </c>
      <c r="DM8" s="50">
        <v>2.7305561210727393E-2</v>
      </c>
      <c r="DN8" s="50">
        <v>2.7947230642245788E-2</v>
      </c>
      <c r="DO8" s="50">
        <v>9.9316065464782763E-2</v>
      </c>
      <c r="DP8" s="50">
        <v>0.11633442177888016</v>
      </c>
      <c r="DQ8" s="81"/>
      <c r="DS8" s="50">
        <v>0.25599697744790095</v>
      </c>
      <c r="DT8" s="50">
        <v>0.11593121651733038</v>
      </c>
      <c r="DU8" s="50">
        <v>0.11633442177888016</v>
      </c>
      <c r="DV8" s="50">
        <v>7.4238918170597287E-2</v>
      </c>
      <c r="DW8" s="50">
        <v>9.7808381823923235E-2</v>
      </c>
      <c r="DX8" s="50">
        <v>6.4182663189872646E-2</v>
      </c>
      <c r="DY8" s="50">
        <v>2.8114079341205918E-2</v>
      </c>
      <c r="DZ8" s="50">
        <v>5.6201140747199639E-2</v>
      </c>
      <c r="EA8" s="50">
        <v>6.5446272804138186E-2</v>
      </c>
      <c r="EB8" s="50">
        <v>0.18021461369853961</v>
      </c>
      <c r="EC8" s="50">
        <v>9.5087430814533747E-2</v>
      </c>
      <c r="ED8" s="50">
        <v>0.40015263221988601</v>
      </c>
      <c r="EF8" s="50">
        <v>0.88141294097222933</v>
      </c>
      <c r="EG8" s="50">
        <v>0.48148970263732183</v>
      </c>
      <c r="EH8" s="50">
        <v>0.44389133589758684</v>
      </c>
      <c r="EI8" s="50">
        <v>0.1122841258336699</v>
      </c>
      <c r="EJ8" s="50">
        <v>0.12124603086800265</v>
      </c>
      <c r="EK8" s="50">
        <v>0.28731920880312922</v>
      </c>
      <c r="EL8" s="50">
        <v>0.22253561195908794</v>
      </c>
      <c r="EM8" s="50">
        <v>0.1158736919319505</v>
      </c>
      <c r="EN8" s="50">
        <v>0.43202615875037526</v>
      </c>
      <c r="EO8" s="50">
        <v>0.43295760434441583</v>
      </c>
      <c r="EP8" s="50">
        <v>0.75576555261703104</v>
      </c>
      <c r="EQ8" s="50">
        <v>0.71256578214026234</v>
      </c>
      <c r="ES8" s="50">
        <v>2.3169879578420895E-2</v>
      </c>
      <c r="ET8" s="50">
        <v>1.301453650361742E-2</v>
      </c>
      <c r="EU8" s="50">
        <v>4.6530090842439045E-2</v>
      </c>
      <c r="EV8" s="50">
        <v>3.8310833181270884E-3</v>
      </c>
      <c r="EW8" s="50">
        <v>0</v>
      </c>
      <c r="EX8" s="50">
        <v>2.6636955518437953E-3</v>
      </c>
      <c r="EY8" s="50">
        <v>0</v>
      </c>
      <c r="EZ8" s="50">
        <v>0</v>
      </c>
      <c r="FA8" s="50">
        <v>2.9132618184508582E-3</v>
      </c>
      <c r="FB8" s="50">
        <v>1.9555229797674593E-2</v>
      </c>
      <c r="FC8" s="50">
        <v>0</v>
      </c>
      <c r="FD8" s="50">
        <v>2.2731805331406577E-2</v>
      </c>
      <c r="FF8" s="50">
        <v>0.98099808106141895</v>
      </c>
      <c r="FG8" s="50">
        <v>0.89478832501751471</v>
      </c>
      <c r="FH8" s="50">
        <v>1.0982758255843881</v>
      </c>
      <c r="FI8" s="50">
        <v>0.78966109574396426</v>
      </c>
      <c r="FJ8" s="50">
        <v>0.42108351285460693</v>
      </c>
      <c r="FK8" s="50">
        <v>2.8771134021574291E-2</v>
      </c>
      <c r="FL8" s="50">
        <v>0.22036689907497903</v>
      </c>
      <c r="FM8" s="50">
        <v>0.26161133469281744</v>
      </c>
      <c r="FN8" s="50">
        <v>0.4433113385808729</v>
      </c>
      <c r="FO8" s="50">
        <v>0.50384675269149426</v>
      </c>
      <c r="FP8" s="50">
        <v>0.77285120875503488</v>
      </c>
      <c r="FQ8" s="50">
        <v>0.85107054557181194</v>
      </c>
      <c r="FS8" s="50">
        <v>0.10800665697393462</v>
      </c>
      <c r="FT8" s="50">
        <v>5.1620539479531664E-2</v>
      </c>
      <c r="FU8" s="50">
        <v>2.436551434255866E-2</v>
      </c>
      <c r="FV8" s="50">
        <v>3.7241045458098446E-3</v>
      </c>
      <c r="FW8" s="50">
        <v>2.4917757976138846E-3</v>
      </c>
      <c r="FX8" s="50">
        <v>0</v>
      </c>
      <c r="FY8" s="50">
        <v>2.0996799921619148E-3</v>
      </c>
      <c r="FZ8" s="50">
        <v>1.9620924803756167E-2</v>
      </c>
      <c r="GA8" s="50">
        <v>7.5806068535035562E-2</v>
      </c>
      <c r="GB8" s="50">
        <v>1.47612651752142E-2</v>
      </c>
      <c r="GC8" s="50">
        <v>3.0016725151758111E-2</v>
      </c>
      <c r="GD8" s="50">
        <v>8.4568208186563743E-2</v>
      </c>
    </row>
    <row r="9" spans="1:186" ht="15.75" thickBot="1" x14ac:dyDescent="0.3">
      <c r="A9" s="38">
        <v>0.25</v>
      </c>
      <c r="B9" s="25">
        <f>INDEX($E$1:$QD$1000,MATCH(Tool!$L$9,E:E,0)+ROW()-2,(MATCH(Tool!$K$5,$E$1:$QD$1,0)+(MATCH(Tool!$K$6,$E$3:$QD$3,0)-1)))</f>
        <v>1.4437468687708808</v>
      </c>
      <c r="D9" s="39">
        <v>0.25</v>
      </c>
      <c r="E9" s="26">
        <v>0.21928784653931446</v>
      </c>
      <c r="F9" s="26">
        <v>0.10967732108792014</v>
      </c>
      <c r="G9" s="26">
        <v>9.6377062524047832E-2</v>
      </c>
      <c r="H9" s="26">
        <v>2.2511609565959555E-3</v>
      </c>
      <c r="I9" s="26">
        <v>4.5074869322550025E-2</v>
      </c>
      <c r="J9" s="26">
        <v>2.9657247255554443E-2</v>
      </c>
      <c r="K9" s="26">
        <v>1.9359024949117062E-2</v>
      </c>
      <c r="L9" s="26">
        <v>3.0608526843166665E-2</v>
      </c>
      <c r="M9" s="26">
        <v>7.3206243333044207E-2</v>
      </c>
      <c r="N9" s="26">
        <v>0.19015899333342212</v>
      </c>
      <c r="O9" s="26">
        <v>5.564698396176327E-2</v>
      </c>
      <c r="P9" s="26">
        <v>0.13680633232409337</v>
      </c>
      <c r="R9" s="50">
        <v>0.15447855528653848</v>
      </c>
      <c r="S9" s="50">
        <v>0.12321278901603291</v>
      </c>
      <c r="T9" s="50">
        <v>0.11795659170884962</v>
      </c>
      <c r="U9" s="50">
        <v>3.3772541599436191E-2</v>
      </c>
      <c r="V9" s="50">
        <v>0.12751616605148794</v>
      </c>
      <c r="W9" s="50">
        <v>2.2681059319336599E-2</v>
      </c>
      <c r="X9" s="50">
        <v>2.3613546187164089E-2</v>
      </c>
      <c r="Y9" s="50">
        <v>2.3391011620731102E-2</v>
      </c>
      <c r="Z9" s="50">
        <v>7.5630861974547825E-2</v>
      </c>
      <c r="AA9" s="50">
        <v>5.9893080010210716E-2</v>
      </c>
      <c r="AB9" s="50">
        <v>4.0220914670857533E-2</v>
      </c>
      <c r="AC9" s="50">
        <v>4.9533825786017727E-2</v>
      </c>
      <c r="AE9" s="50">
        <v>0.11935896723832994</v>
      </c>
      <c r="AF9" s="50">
        <v>2.0931555177789423E-2</v>
      </c>
      <c r="AG9" s="50">
        <v>0.22949698656307482</v>
      </c>
      <c r="AH9" s="50">
        <v>4.4624429588473E-2</v>
      </c>
      <c r="AI9" s="50">
        <v>4.4477595305399485E-2</v>
      </c>
      <c r="AJ9" s="50">
        <v>3.4262938761928284E-2</v>
      </c>
      <c r="AK9" s="50">
        <v>3.3999752856200861E-2</v>
      </c>
      <c r="AL9" s="50">
        <v>2.6394971729312742E-2</v>
      </c>
      <c r="AM9" s="50">
        <v>0.10104201239214679</v>
      </c>
      <c r="AN9" s="50">
        <v>0.15115853400754922</v>
      </c>
      <c r="AO9" s="50">
        <v>4.5867379454786125E-2</v>
      </c>
      <c r="AP9" s="50">
        <v>0.13991348808692708</v>
      </c>
      <c r="AR9" s="50">
        <v>9.4156171113760539E-2</v>
      </c>
      <c r="AS9" s="50">
        <v>1.7557946764351819E-2</v>
      </c>
      <c r="AT9" s="50">
        <v>2.4824267322477351E-2</v>
      </c>
      <c r="AU9" s="50">
        <v>5.2429328959383598E-2</v>
      </c>
      <c r="AV9" s="50">
        <v>5.4413475532598669E-2</v>
      </c>
      <c r="AW9" s="50">
        <v>2.366815735233339E-2</v>
      </c>
      <c r="AX9" s="50">
        <v>1.4979947056105076E-2</v>
      </c>
      <c r="AY9" s="50">
        <v>3.5852247851996936E-3</v>
      </c>
      <c r="AZ9" s="50">
        <v>1.6528429731423194E-2</v>
      </c>
      <c r="BA9" s="50">
        <v>3.2504107656285926E-2</v>
      </c>
      <c r="BB9" s="50">
        <v>4.52430589603195E-2</v>
      </c>
      <c r="BC9" s="50">
        <v>2.0692144298395526E-2</v>
      </c>
      <c r="BE9" s="50">
        <v>0.28360884131245123</v>
      </c>
      <c r="BF9" s="50">
        <v>0.14186034325252586</v>
      </c>
      <c r="BG9" s="50">
        <v>0.33911347737770087</v>
      </c>
      <c r="BH9" s="50">
        <v>0.27076405520102148</v>
      </c>
      <c r="BI9" s="50">
        <v>5.6340252418665929E-2</v>
      </c>
      <c r="BJ9" s="50">
        <v>6.5128829836609836E-2</v>
      </c>
      <c r="BK9" s="50">
        <v>7.6788804782622483E-2</v>
      </c>
      <c r="BL9" s="50">
        <v>7.7303396704979904E-2</v>
      </c>
      <c r="BM9" s="50">
        <v>0.19676497885451641</v>
      </c>
      <c r="BN9" s="50">
        <v>0.33284863221478711</v>
      </c>
      <c r="BO9" s="50">
        <v>0.11462818717740517</v>
      </c>
      <c r="BP9" s="50">
        <v>0.12973593385709467</v>
      </c>
      <c r="BR9" s="50">
        <v>0.24733765209560107</v>
      </c>
      <c r="BS9" s="50">
        <v>0.17884533270463635</v>
      </c>
      <c r="BT9" s="50">
        <v>0.11541418014074614</v>
      </c>
      <c r="BU9" s="50">
        <v>2.2457234698675221E-2</v>
      </c>
      <c r="BV9" s="50">
        <v>3.28738191018021E-2</v>
      </c>
      <c r="BW9" s="50">
        <v>4.2206302162212758E-2</v>
      </c>
      <c r="BX9" s="50">
        <v>1.833473032197936E-2</v>
      </c>
      <c r="BY9" s="50">
        <v>1.3493718358156881E-2</v>
      </c>
      <c r="BZ9" s="50">
        <v>6.1551714773971797E-2</v>
      </c>
      <c r="CA9" s="50">
        <v>9.4156171113760609E-2</v>
      </c>
      <c r="CB9" s="50">
        <v>0.22230602357050061</v>
      </c>
      <c r="CC9" s="50">
        <v>0.35287295903246085</v>
      </c>
      <c r="CE9" s="50">
        <v>3.1231959927347019E-2</v>
      </c>
      <c r="CF9" s="50">
        <v>6.3813476737154068E-2</v>
      </c>
      <c r="CG9" s="50">
        <v>7.2095632945194749E-2</v>
      </c>
      <c r="CH9" s="50">
        <v>3.2424370605536303E-2</v>
      </c>
      <c r="CI9" s="50">
        <v>2.9129135361369622E-2</v>
      </c>
      <c r="CJ9" s="50">
        <v>3.8310833181270884E-3</v>
      </c>
      <c r="CK9" s="50">
        <v>2.3167246906109465E-3</v>
      </c>
      <c r="CL9" s="50">
        <v>0</v>
      </c>
      <c r="CM9" s="50">
        <v>1.4719595711767494E-2</v>
      </c>
      <c r="CN9" s="50">
        <v>5.9893080010210681E-2</v>
      </c>
      <c r="CO9" s="50">
        <v>3.3161015758687543E-3</v>
      </c>
      <c r="CP9" s="50">
        <v>1.6279398519057416E-2</v>
      </c>
      <c r="CR9" s="50">
        <v>0.10778727994495563</v>
      </c>
      <c r="CS9" s="50">
        <v>3.296336336940775E-2</v>
      </c>
      <c r="CT9" s="50">
        <v>4.2949426255192338E-2</v>
      </c>
      <c r="CU9" s="50">
        <v>0.10477580283295498</v>
      </c>
      <c r="CV9" s="50">
        <v>2.1943076106288931E-2</v>
      </c>
      <c r="CW9" s="50">
        <v>5.5646983961763222E-2</v>
      </c>
      <c r="CX9" s="50">
        <v>1.3699725795552339E-2</v>
      </c>
      <c r="CY9" s="50">
        <v>1.4979947056105081E-2</v>
      </c>
      <c r="CZ9" s="50">
        <v>2.7560487011137117E-2</v>
      </c>
      <c r="DA9" s="50">
        <v>4.1798029240602594E-2</v>
      </c>
      <c r="DB9" s="50">
        <v>4.7774748256444108E-2</v>
      </c>
      <c r="DC9" s="50">
        <v>4.4477595305399485E-2</v>
      </c>
      <c r="DD9" s="81"/>
      <c r="DE9" s="50">
        <v>6.4046082852213249E-2</v>
      </c>
      <c r="DF9" s="50">
        <v>7.2559627860382739E-2</v>
      </c>
      <c r="DG9" s="50">
        <v>6.2840541469476263E-2</v>
      </c>
      <c r="DH9" s="50">
        <v>6.9171304938391256E-2</v>
      </c>
      <c r="DI9" s="50">
        <v>8.3296982401856748E-2</v>
      </c>
      <c r="DJ9" s="50">
        <v>3.1483684362245599E-2</v>
      </c>
      <c r="DK9" s="50">
        <v>3.3342140616274838E-3</v>
      </c>
      <c r="DL9" s="50">
        <v>2.3539211888654859E-2</v>
      </c>
      <c r="DM9" s="50">
        <v>2.4133238973950977E-2</v>
      </c>
      <c r="DN9" s="50">
        <v>2.0760360103892775E-2</v>
      </c>
      <c r="DO9" s="50">
        <v>0.11368668728421037</v>
      </c>
      <c r="DP9" s="50">
        <v>0.1200643040305769</v>
      </c>
      <c r="DQ9" s="81"/>
      <c r="DS9" s="50">
        <v>0.23963698959855395</v>
      </c>
      <c r="DT9" s="50">
        <v>0.11466190796180682</v>
      </c>
      <c r="DU9" s="50">
        <v>0.14439530595798628</v>
      </c>
      <c r="DV9" s="50">
        <v>7.9186603119358975E-2</v>
      </c>
      <c r="DW9" s="50">
        <v>0.12998415305105934</v>
      </c>
      <c r="DX9" s="50">
        <v>8.1556576734129804E-2</v>
      </c>
      <c r="DY9" s="50">
        <v>4.1912231443222689E-2</v>
      </c>
      <c r="DZ9" s="50">
        <v>5.8597361674722376E-2</v>
      </c>
      <c r="EA9" s="50">
        <v>6.8186285435305347E-2</v>
      </c>
      <c r="EB9" s="50">
        <v>0.18626728829111372</v>
      </c>
      <c r="EC9" s="50">
        <v>8.4915472926722801E-2</v>
      </c>
      <c r="ED9" s="50">
        <v>0.37523885340759483</v>
      </c>
      <c r="EF9" s="50">
        <v>0.85607846667181453</v>
      </c>
      <c r="EG9" s="50">
        <v>0.4611385717353042</v>
      </c>
      <c r="EH9" s="50">
        <v>0.45354119032633305</v>
      </c>
      <c r="EI9" s="50">
        <v>0.14841037523637282</v>
      </c>
      <c r="EJ9" s="50">
        <v>0.14043587767204238</v>
      </c>
      <c r="EK9" s="50">
        <v>0.32609419492166503</v>
      </c>
      <c r="EL9" s="50">
        <v>0.25879400619188497</v>
      </c>
      <c r="EM9" s="50">
        <v>0.12899317268558727</v>
      </c>
      <c r="EN9" s="50">
        <v>0.44271253901496466</v>
      </c>
      <c r="EO9" s="50">
        <v>0.42052356144814296</v>
      </c>
      <c r="EP9" s="50">
        <v>0.77451444608049624</v>
      </c>
      <c r="EQ9" s="50">
        <v>0.68326541856928058</v>
      </c>
      <c r="ES9" s="50">
        <v>2.0285985234133476E-2</v>
      </c>
      <c r="ET9" s="50">
        <v>1.4212524193913086E-2</v>
      </c>
      <c r="EU9" s="50">
        <v>4.4596625381423345E-2</v>
      </c>
      <c r="EV9" s="50">
        <v>1.3308394160410899E-2</v>
      </c>
      <c r="EW9" s="50">
        <v>2.7946740695675089E-3</v>
      </c>
      <c r="EX9" s="50">
        <v>1.3786177323811993E-2</v>
      </c>
      <c r="EY9" s="50">
        <v>0</v>
      </c>
      <c r="EZ9" s="50">
        <v>0</v>
      </c>
      <c r="FA9" s="50">
        <v>3.7089864132370167E-3</v>
      </c>
      <c r="FB9" s="50">
        <v>1.6926577410027822E-2</v>
      </c>
      <c r="FC9" s="50">
        <v>0</v>
      </c>
      <c r="FD9" s="50">
        <v>2.4138272674617642E-2</v>
      </c>
      <c r="FF9" s="50">
        <v>0.99618169900711495</v>
      </c>
      <c r="FG9" s="50">
        <v>0.8664843235530415</v>
      </c>
      <c r="FH9" s="50">
        <v>1.1097676257701987</v>
      </c>
      <c r="FI9" s="50">
        <v>0.81687480539290114</v>
      </c>
      <c r="FJ9" s="50">
        <v>0.50757586654169262</v>
      </c>
      <c r="FK9" s="50">
        <v>2.7052212265895437E-2</v>
      </c>
      <c r="FL9" s="50">
        <v>0.23247099282823841</v>
      </c>
      <c r="FM9" s="50">
        <v>0.27978972153226983</v>
      </c>
      <c r="FN9" s="50">
        <v>0.42035567287925935</v>
      </c>
      <c r="FO9" s="50">
        <v>0.42558102925965741</v>
      </c>
      <c r="FP9" s="50">
        <v>0.76457073088119309</v>
      </c>
      <c r="FQ9" s="50">
        <v>0.82714076557058269</v>
      </c>
      <c r="FS9" s="50">
        <v>0.12267430721182086</v>
      </c>
      <c r="FT9" s="50">
        <v>5.3088335435541291E-2</v>
      </c>
      <c r="FU9" s="50">
        <v>3.4285197058392898E-2</v>
      </c>
      <c r="FV9" s="50">
        <v>1.7266565557036366E-2</v>
      </c>
      <c r="FW9" s="50">
        <v>3.347841622707441E-3</v>
      </c>
      <c r="FX9" s="50">
        <v>0</v>
      </c>
      <c r="FY9" s="50">
        <v>0</v>
      </c>
      <c r="FZ9" s="50">
        <v>3.0436874323143724E-3</v>
      </c>
      <c r="GA9" s="50">
        <v>7.2864158638434956E-2</v>
      </c>
      <c r="GB9" s="50">
        <v>1.7898207675091735E-2</v>
      </c>
      <c r="GC9" s="50">
        <v>3.1951719636261179E-2</v>
      </c>
      <c r="GD9" s="50">
        <v>0.10669484965145314</v>
      </c>
    </row>
    <row r="10" spans="1:186" ht="15.75" thickBot="1" x14ac:dyDescent="0.3">
      <c r="A10" s="38">
        <v>0.29166666666666702</v>
      </c>
      <c r="B10" s="25">
        <f>INDEX($E$1:$QD$1000,MATCH(Tool!$L$9,E:E,0)+ROW()-2,(MATCH(Tool!$K$5,$E$1:$QD$1,0)+(MATCH(Tool!$K$6,$E$3:$QD$3,0)-1)))</f>
        <v>1.5902962817595707</v>
      </c>
      <c r="D10" s="39">
        <v>0.29166666666666702</v>
      </c>
      <c r="E10" s="26">
        <v>0.2415469460262277</v>
      </c>
      <c r="F10" s="26">
        <v>0.10967732108792014</v>
      </c>
      <c r="G10" s="26">
        <v>0.1062599527027826</v>
      </c>
      <c r="H10" s="26">
        <v>2.5562053799255842E-3</v>
      </c>
      <c r="I10" s="26">
        <v>6.3140495816328232E-2</v>
      </c>
      <c r="J10" s="26">
        <v>5.0532847956286896E-2</v>
      </c>
      <c r="K10" s="26">
        <v>2.9906255651893025E-2</v>
      </c>
      <c r="L10" s="26">
        <v>6.299039961342455E-2</v>
      </c>
      <c r="M10" s="26">
        <v>4.1147272111044873E-2</v>
      </c>
      <c r="N10" s="26">
        <v>0.15503657481541117</v>
      </c>
      <c r="O10" s="26">
        <v>6.293542399601415E-2</v>
      </c>
      <c r="P10" s="26">
        <v>0.10647725315231125</v>
      </c>
      <c r="R10" s="50">
        <v>0.18434150741570796</v>
      </c>
      <c r="S10" s="50">
        <v>0.12481178159893642</v>
      </c>
      <c r="T10" s="50">
        <v>0.10910800805444829</v>
      </c>
      <c r="U10" s="50">
        <v>4.6624113020025892E-2</v>
      </c>
      <c r="V10" s="50">
        <v>0.15841293459774478</v>
      </c>
      <c r="W10" s="50">
        <v>2.7988880755580751E-2</v>
      </c>
      <c r="X10" s="50">
        <v>3.0168334304684099E-2</v>
      </c>
      <c r="Y10" s="50">
        <v>2.6959982729452606E-2</v>
      </c>
      <c r="Z10" s="50">
        <v>0.10366824542300063</v>
      </c>
      <c r="AA10" s="50">
        <v>6.838676079429859E-2</v>
      </c>
      <c r="AB10" s="50">
        <v>3.1576923248539675E-2</v>
      </c>
      <c r="AC10" s="50">
        <v>4.9406161349466654E-2</v>
      </c>
      <c r="AE10" s="50">
        <v>0.10866657362899353</v>
      </c>
      <c r="AF10" s="50">
        <v>2.6896165280175809E-2</v>
      </c>
      <c r="AG10" s="50">
        <v>0.23811629405650625</v>
      </c>
      <c r="AH10" s="50">
        <v>4.7261045709309918E-2</v>
      </c>
      <c r="AI10" s="50">
        <v>5.5646983961763256E-2</v>
      </c>
      <c r="AJ10" s="50">
        <v>5.7522569754526638E-2</v>
      </c>
      <c r="AK10" s="50">
        <v>5.2398370240462733E-2</v>
      </c>
      <c r="AL10" s="50">
        <v>3.1682413996380297E-2</v>
      </c>
      <c r="AM10" s="50">
        <v>9.487921023715512E-2</v>
      </c>
      <c r="AN10" s="50">
        <v>0.13476066429603351</v>
      </c>
      <c r="AO10" s="50">
        <v>5.5362102345796985E-2</v>
      </c>
      <c r="AP10" s="50">
        <v>0.13198131408561911</v>
      </c>
      <c r="AR10" s="50">
        <v>9.7397997541371281E-2</v>
      </c>
      <c r="AS10" s="50">
        <v>1.3181387517208499E-2</v>
      </c>
      <c r="AT10" s="50">
        <v>2.60756811984326E-2</v>
      </c>
      <c r="AU10" s="50">
        <v>9.1792280288470002E-2</v>
      </c>
      <c r="AV10" s="50">
        <v>6.9181947769166224E-2</v>
      </c>
      <c r="AW10" s="50">
        <v>3.4066214236456456E-2</v>
      </c>
      <c r="AX10" s="50">
        <v>2.3096479803361238E-2</v>
      </c>
      <c r="AY10" s="50">
        <v>3.2666307194681448E-3</v>
      </c>
      <c r="AZ10" s="50">
        <v>2.016071743058942E-2</v>
      </c>
      <c r="BA10" s="50">
        <v>3.24121149534276E-2</v>
      </c>
      <c r="BB10" s="50">
        <v>4.5367466935539093E-2</v>
      </c>
      <c r="BC10" s="50">
        <v>2.7781043384237099E-2</v>
      </c>
      <c r="BE10" s="50">
        <v>0.31405704188257699</v>
      </c>
      <c r="BF10" s="50">
        <v>0.12241843967792711</v>
      </c>
      <c r="BG10" s="50">
        <v>0.3963742376536083</v>
      </c>
      <c r="BH10" s="50">
        <v>0.26863430053869825</v>
      </c>
      <c r="BI10" s="50">
        <v>5.564698396176327E-2</v>
      </c>
      <c r="BJ10" s="50">
        <v>7.372137529700204E-2</v>
      </c>
      <c r="BK10" s="50">
        <v>0.12751616605148794</v>
      </c>
      <c r="BL10" s="50">
        <v>9.5767939639179608E-2</v>
      </c>
      <c r="BM10" s="50">
        <v>0.16050020153873279</v>
      </c>
      <c r="BN10" s="50">
        <v>0.40341030393490551</v>
      </c>
      <c r="BO10" s="50">
        <v>0.15582005741140167</v>
      </c>
      <c r="BP10" s="50">
        <v>0.13073070986478011</v>
      </c>
      <c r="BR10" s="50">
        <v>0.22471850711140706</v>
      </c>
      <c r="BS10" s="50">
        <v>0.15569596392845389</v>
      </c>
      <c r="BT10" s="50">
        <v>0.13223238817326527</v>
      </c>
      <c r="BU10" s="50">
        <v>2.2531678510109326E-2</v>
      </c>
      <c r="BV10" s="50">
        <v>2.878811482028339E-2</v>
      </c>
      <c r="BW10" s="50">
        <v>5.9738525608802176E-2</v>
      </c>
      <c r="BX10" s="50">
        <v>2.5366714121737455E-2</v>
      </c>
      <c r="BY10" s="50">
        <v>1.4544721975294553E-2</v>
      </c>
      <c r="BZ10" s="50">
        <v>5.7231316791284244E-2</v>
      </c>
      <c r="CA10" s="50">
        <v>0.10197580377259449</v>
      </c>
      <c r="CB10" s="50">
        <v>0.30508308555568614</v>
      </c>
      <c r="CC10" s="50">
        <v>0.44893284786286236</v>
      </c>
      <c r="CE10" s="50">
        <v>3.1954754179722128E-2</v>
      </c>
      <c r="CF10" s="50">
        <v>6.1333961268277545E-2</v>
      </c>
      <c r="CG10" s="50">
        <v>7.8513040605560053E-2</v>
      </c>
      <c r="CH10" s="50">
        <v>4.5243058960319472E-2</v>
      </c>
      <c r="CI10" s="50">
        <v>4.8016300836643933E-2</v>
      </c>
      <c r="CJ10" s="50">
        <v>1.5870561374831327E-2</v>
      </c>
      <c r="CK10" s="50">
        <v>2.8556023413561227E-3</v>
      </c>
      <c r="CL10" s="50">
        <v>2.392264206597819E-3</v>
      </c>
      <c r="CM10" s="50">
        <v>1.4110969349702199E-2</v>
      </c>
      <c r="CN10" s="50">
        <v>6.854530809012091E-2</v>
      </c>
      <c r="CO10" s="50">
        <v>3.3301330167175773E-3</v>
      </c>
      <c r="CP10" s="50">
        <v>1.7347218905649234E-2</v>
      </c>
      <c r="CR10" s="50">
        <v>0.13809532827486848</v>
      </c>
      <c r="CS10" s="50">
        <v>4.0467668062751219E-2</v>
      </c>
      <c r="CT10" s="50">
        <v>3.1411625604744461E-2</v>
      </c>
      <c r="CU10" s="50">
        <v>0.13169714788878087</v>
      </c>
      <c r="CV10" s="50">
        <v>4.7393259771600464E-2</v>
      </c>
      <c r="CW10" s="50">
        <v>7.320624333304418E-2</v>
      </c>
      <c r="CX10" s="50">
        <v>1.9424280034565783E-2</v>
      </c>
      <c r="CY10" s="50">
        <v>2.568020242953423E-2</v>
      </c>
      <c r="CZ10" s="50">
        <v>3.0197548312634562E-2</v>
      </c>
      <c r="DA10" s="50">
        <v>2.930065093020099E-2</v>
      </c>
      <c r="DB10" s="50">
        <v>5.0800926167901814E-2</v>
      </c>
      <c r="DC10" s="50">
        <v>3.4285197058392856E-2</v>
      </c>
      <c r="DD10" s="81"/>
      <c r="DE10" s="50">
        <v>6.6192703215994061E-2</v>
      </c>
      <c r="DF10" s="50">
        <v>0.10894233032462815</v>
      </c>
      <c r="DG10" s="50">
        <v>6.0183587573116128E-2</v>
      </c>
      <c r="DH10" s="50">
        <v>7.5281259161031275E-2</v>
      </c>
      <c r="DI10" s="50">
        <v>7.6960080864070218E-2</v>
      </c>
      <c r="DJ10" s="50">
        <v>4.1851297750647415E-2</v>
      </c>
      <c r="DK10" s="50">
        <v>3.5567330664224833E-3</v>
      </c>
      <c r="DL10" s="50">
        <v>2.8365595465118534E-2</v>
      </c>
      <c r="DM10" s="50">
        <v>2.1504337200995358E-2</v>
      </c>
      <c r="DN10" s="50">
        <v>2.0218813152242925E-2</v>
      </c>
      <c r="DO10" s="50">
        <v>0.14342066309422644</v>
      </c>
      <c r="DP10" s="50">
        <v>0.11518488051221268</v>
      </c>
      <c r="DQ10" s="81"/>
      <c r="DS10" s="50">
        <v>0.27350097980846017</v>
      </c>
      <c r="DT10" s="50">
        <v>0.10014574367116329</v>
      </c>
      <c r="DU10" s="50">
        <v>0.13939239555784269</v>
      </c>
      <c r="DV10" s="50">
        <v>0.1099722405267651</v>
      </c>
      <c r="DW10" s="50">
        <v>0.17927108361049715</v>
      </c>
      <c r="DX10" s="50">
        <v>0.11772393577653464</v>
      </c>
      <c r="DY10" s="50">
        <v>5.8454557444347077E-2</v>
      </c>
      <c r="DZ10" s="50">
        <v>7.4585288926784205E-2</v>
      </c>
      <c r="EA10" s="50">
        <v>7.5630861974547881E-2</v>
      </c>
      <c r="EB10" s="50">
        <v>0.19676497885451621</v>
      </c>
      <c r="EC10" s="50">
        <v>7.0332429907486393E-2</v>
      </c>
      <c r="ED10" s="50">
        <v>0.36956133365844862</v>
      </c>
      <c r="EF10" s="50">
        <v>0.80046089557279532</v>
      </c>
      <c r="EG10" s="50">
        <v>0.45662396058644433</v>
      </c>
      <c r="EH10" s="50">
        <v>0.50075314642045654</v>
      </c>
      <c r="EI10" s="50">
        <v>0.20375007695068681</v>
      </c>
      <c r="EJ10" s="50">
        <v>0.15643749928528955</v>
      </c>
      <c r="EK10" s="50">
        <v>0.34398572348296513</v>
      </c>
      <c r="EL10" s="50">
        <v>0.30312903660443902</v>
      </c>
      <c r="EM10" s="50">
        <v>0.1525360334762251</v>
      </c>
      <c r="EN10" s="50">
        <v>0.44812118480637586</v>
      </c>
      <c r="EO10" s="50">
        <v>0.42445366288150843</v>
      </c>
      <c r="EP10" s="50">
        <v>0.6926919182696849</v>
      </c>
      <c r="EQ10" s="50">
        <v>0.67001755678637198</v>
      </c>
      <c r="ES10" s="50">
        <v>2.4062840627160825E-2</v>
      </c>
      <c r="ET10" s="50">
        <v>1.3293410043792378E-2</v>
      </c>
      <c r="EU10" s="50">
        <v>4.8392733543781909E-2</v>
      </c>
      <c r="EV10" s="50">
        <v>2.2087474325888267E-2</v>
      </c>
      <c r="EW10" s="50">
        <v>2.0018186928904159E-2</v>
      </c>
      <c r="EX10" s="50">
        <v>3.0288231580414934E-2</v>
      </c>
      <c r="EY10" s="50">
        <v>0</v>
      </c>
      <c r="EZ10" s="50">
        <v>2.8556023413561253E-3</v>
      </c>
      <c r="FA10" s="50">
        <v>1.6589121579355735E-2</v>
      </c>
      <c r="FB10" s="50">
        <v>1.4170885965950444E-2</v>
      </c>
      <c r="FC10" s="50">
        <v>0</v>
      </c>
      <c r="FD10" s="50">
        <v>2.0965906738520123E-2</v>
      </c>
      <c r="FF10" s="50">
        <v>1.0124283798998512</v>
      </c>
      <c r="FG10" s="50">
        <v>0.9312154058017762</v>
      </c>
      <c r="FH10" s="50">
        <v>1.0819336060762961</v>
      </c>
      <c r="FI10" s="50">
        <v>0.92350729248358709</v>
      </c>
      <c r="FJ10" s="50">
        <v>0.52077260566526284</v>
      </c>
      <c r="FK10" s="50">
        <v>3.0016725151758086E-2</v>
      </c>
      <c r="FL10" s="50">
        <v>0.23925621055499827</v>
      </c>
      <c r="FM10" s="50">
        <v>0.22326166558640992</v>
      </c>
      <c r="FN10" s="50">
        <v>0.42967500115387991</v>
      </c>
      <c r="FO10" s="50">
        <v>0.50075314642045621</v>
      </c>
      <c r="FP10" s="50">
        <v>0.74818763564317858</v>
      </c>
      <c r="FQ10" s="50">
        <v>0.79476902051078213</v>
      </c>
      <c r="FS10" s="50">
        <v>0.10800665697393462</v>
      </c>
      <c r="FT10" s="50">
        <v>3.286056709211143E-2</v>
      </c>
      <c r="FU10" s="50">
        <v>3.2966682942755676E-2</v>
      </c>
      <c r="FV10" s="50">
        <v>1.689481030401033E-2</v>
      </c>
      <c r="FW10" s="50">
        <v>3.3342140616274838E-3</v>
      </c>
      <c r="FX10" s="50">
        <v>2.7741576154933995E-3</v>
      </c>
      <c r="FY10" s="50">
        <v>3.6571188838199231E-3</v>
      </c>
      <c r="FZ10" s="50">
        <v>2.9423803561471015E-3</v>
      </c>
      <c r="GA10" s="50">
        <v>6.4339716945396544E-2</v>
      </c>
      <c r="GB10" s="50">
        <v>1.4012651736224357E-2</v>
      </c>
      <c r="GC10" s="50">
        <v>2.790284942011793E-2</v>
      </c>
      <c r="GD10" s="50">
        <v>8.2396806704241363E-2</v>
      </c>
    </row>
    <row r="11" spans="1:186" ht="15.75" thickBot="1" x14ac:dyDescent="0.3">
      <c r="A11" s="38">
        <v>0.33333333333333298</v>
      </c>
      <c r="B11" s="25">
        <f>INDEX($E$1:$QD$1000,MATCH(Tool!$L$9,E:E,0)+ROW()-2,(MATCH(Tool!$K$5,$E$1:$QD$1,0)+(MATCH(Tool!$K$6,$E$3:$QD$3,0)-1)))</f>
        <v>1.5802311453797542</v>
      </c>
      <c r="D11" s="39">
        <v>0.33333333333333298</v>
      </c>
      <c r="E11" s="26">
        <v>0.24001817243745205</v>
      </c>
      <c r="F11" s="26">
        <v>0.13610996279936041</v>
      </c>
      <c r="G11" s="26">
        <v>0.12973593385709487</v>
      </c>
      <c r="H11" s="26">
        <v>2.646716946432116E-2</v>
      </c>
      <c r="I11" s="26">
        <v>0.11290856598774647</v>
      </c>
      <c r="J11" s="26">
        <v>6.8677617874943628E-2</v>
      </c>
      <c r="K11" s="26">
        <v>5.0046682743524903E-2</v>
      </c>
      <c r="L11" s="26">
        <v>9.6784575991938696E-2</v>
      </c>
      <c r="M11" s="26">
        <v>9.1792280288470057E-2</v>
      </c>
      <c r="N11" s="26">
        <v>0.13680633232409342</v>
      </c>
      <c r="O11" s="26">
        <v>7.2183189619709653E-2</v>
      </c>
      <c r="P11" s="26">
        <v>9.2364664567075802E-2</v>
      </c>
      <c r="R11" s="50">
        <v>0.19776887987705075</v>
      </c>
      <c r="S11" s="50">
        <v>0.12859643365905887</v>
      </c>
      <c r="T11" s="50">
        <v>0.14626822991016472</v>
      </c>
      <c r="U11" s="50">
        <v>5.4513294546739324E-2</v>
      </c>
      <c r="V11" s="50">
        <v>0.20489195778894434</v>
      </c>
      <c r="W11" s="50">
        <v>3.3480561595394004E-2</v>
      </c>
      <c r="X11" s="50">
        <v>5.1475266001616213E-2</v>
      </c>
      <c r="Y11" s="50">
        <v>6.239239350200735E-2</v>
      </c>
      <c r="Z11" s="50">
        <v>0.13143841093357839</v>
      </c>
      <c r="AA11" s="50">
        <v>7.2919261352490591E-2</v>
      </c>
      <c r="AB11" s="50">
        <v>2.7988880755580772E-2</v>
      </c>
      <c r="AC11" s="50">
        <v>5.0175447730405762E-2</v>
      </c>
      <c r="AE11" s="50">
        <v>0.13349253591311278</v>
      </c>
      <c r="AF11" s="50">
        <v>2.6806411743834049E-2</v>
      </c>
      <c r="AG11" s="50">
        <v>0.25999894272800017</v>
      </c>
      <c r="AH11" s="50">
        <v>8.1005520653079338E-2</v>
      </c>
      <c r="AI11" s="50">
        <v>7.6447015353062794E-2</v>
      </c>
      <c r="AJ11" s="50">
        <v>9.9745694569728954E-2</v>
      </c>
      <c r="AK11" s="50">
        <v>6.419785075800416E-2</v>
      </c>
      <c r="AL11" s="50">
        <v>4.1343294943876827E-2</v>
      </c>
      <c r="AM11" s="50">
        <v>0.10837294647804947</v>
      </c>
      <c r="AN11" s="50">
        <v>0.1304815408533708</v>
      </c>
      <c r="AO11" s="50">
        <v>5.5646983961763236E-2</v>
      </c>
      <c r="AP11" s="50">
        <v>0.14174753683536293</v>
      </c>
      <c r="AR11" s="50">
        <v>0.10367536582082465</v>
      </c>
      <c r="AS11" s="50">
        <v>1.4508198394305833E-2</v>
      </c>
      <c r="AT11" s="50">
        <v>2.9993445846790284E-2</v>
      </c>
      <c r="AU11" s="50">
        <v>0.13299592701865567</v>
      </c>
      <c r="AV11" s="50">
        <v>0.10932917286839457</v>
      </c>
      <c r="AW11" s="50">
        <v>4.4133606188135693E-2</v>
      </c>
      <c r="AX11" s="50">
        <v>2.844976631672505E-2</v>
      </c>
      <c r="AY11" s="50">
        <v>1.8271940204286991E-2</v>
      </c>
      <c r="AZ11" s="50">
        <v>2.5483971474886472E-2</v>
      </c>
      <c r="BA11" s="50">
        <v>4.3065715252386255E-2</v>
      </c>
      <c r="BB11" s="50">
        <v>4.5492102764129544E-2</v>
      </c>
      <c r="BC11" s="50">
        <v>2.8030572229501522E-2</v>
      </c>
      <c r="BE11" s="50">
        <v>0.33814458231476596</v>
      </c>
      <c r="BF11" s="50">
        <v>0.11215115342964871</v>
      </c>
      <c r="BG11" s="50">
        <v>0.38571003960963857</v>
      </c>
      <c r="BH11" s="50">
        <v>0.28643150847770033</v>
      </c>
      <c r="BI11" s="50">
        <v>8.1325185449874146E-2</v>
      </c>
      <c r="BJ11" s="50">
        <v>8.0274648202218857E-2</v>
      </c>
      <c r="BK11" s="50">
        <v>0.13835409521876182</v>
      </c>
      <c r="BL11" s="50">
        <v>0.13757876274541417</v>
      </c>
      <c r="BM11" s="50">
        <v>0.21271143353023497</v>
      </c>
      <c r="BN11" s="50">
        <v>0.41661779493018125</v>
      </c>
      <c r="BO11" s="50">
        <v>0.19027875223331922</v>
      </c>
      <c r="BP11" s="50">
        <v>0.10955063635186187</v>
      </c>
      <c r="BR11" s="50">
        <v>0.19944962627605978</v>
      </c>
      <c r="BS11" s="50">
        <v>0.15384246012297487</v>
      </c>
      <c r="BT11" s="50">
        <v>0.14680630992323737</v>
      </c>
      <c r="BU11" s="50">
        <v>2.8161473574664586E-2</v>
      </c>
      <c r="BV11" s="50">
        <v>5.0822586596618646E-2</v>
      </c>
      <c r="BW11" s="50">
        <v>9.8247393918275097E-2</v>
      </c>
      <c r="BX11" s="50">
        <v>2.6636142575185727E-2</v>
      </c>
      <c r="BY11" s="50">
        <v>1.833473032197936E-2</v>
      </c>
      <c r="BZ11" s="50">
        <v>5.1475266001616234E-2</v>
      </c>
      <c r="CA11" s="50">
        <v>0.1049623557617249</v>
      </c>
      <c r="CB11" s="50">
        <v>0.31882639267634355</v>
      </c>
      <c r="CC11" s="50">
        <v>0.42614546025945294</v>
      </c>
      <c r="CE11" s="50">
        <v>3.2228650588460472E-2</v>
      </c>
      <c r="CF11" s="50">
        <v>6.0521960037262353E-2</v>
      </c>
      <c r="CG11" s="50">
        <v>8.5116954767344627E-2</v>
      </c>
      <c r="CH11" s="50">
        <v>6.6565443984687764E-2</v>
      </c>
      <c r="CI11" s="50">
        <v>6.8228458170180431E-2</v>
      </c>
      <c r="CJ11" s="50">
        <v>2.1073784965995868E-2</v>
      </c>
      <c r="CK11" s="50">
        <v>1.406526489190868E-2</v>
      </c>
      <c r="CL11" s="50">
        <v>1.4815734733568944E-2</v>
      </c>
      <c r="CM11" s="50">
        <v>1.841447075897381E-2</v>
      </c>
      <c r="CN11" s="50">
        <v>7.9035298593090261E-2</v>
      </c>
      <c r="CO11" s="50">
        <v>3.6939092511880504E-3</v>
      </c>
      <c r="CP11" s="50">
        <v>1.783641875041855E-2</v>
      </c>
      <c r="CR11" s="50">
        <v>0.15756429568560951</v>
      </c>
      <c r="CS11" s="50">
        <v>2.9778889407910583E-2</v>
      </c>
      <c r="CT11" s="50">
        <v>4.7517434188290339E-2</v>
      </c>
      <c r="CU11" s="50">
        <v>0.2030442459038686</v>
      </c>
      <c r="CV11" s="50">
        <v>6.0767417840542917E-2</v>
      </c>
      <c r="CW11" s="50">
        <v>0.10191243415250939</v>
      </c>
      <c r="CX11" s="50">
        <v>3.3999752856200841E-2</v>
      </c>
      <c r="CY11" s="50">
        <v>5.8311985415921128E-2</v>
      </c>
      <c r="CZ11" s="50">
        <v>6.7048968329170941E-2</v>
      </c>
      <c r="DA11" s="50">
        <v>4.4477595305399485E-2</v>
      </c>
      <c r="DB11" s="50">
        <v>4.3646395087166986E-2</v>
      </c>
      <c r="DC11" s="50">
        <v>4.066739625712755E-2</v>
      </c>
      <c r="DD11" s="81"/>
      <c r="DE11" s="50">
        <v>6.2094815021317945E-2</v>
      </c>
      <c r="DF11" s="50">
        <v>9.2711217351970299E-2</v>
      </c>
      <c r="DG11" s="50">
        <v>4.5194962161767931E-2</v>
      </c>
      <c r="DH11" s="50">
        <v>8.4349371643818324E-2</v>
      </c>
      <c r="DI11" s="50">
        <v>8.530039641715885E-2</v>
      </c>
      <c r="DJ11" s="50">
        <v>5.9888246154787321E-2</v>
      </c>
      <c r="DK11" s="50">
        <v>1.903494091449932E-2</v>
      </c>
      <c r="DL11" s="50">
        <v>4.2717476660872632E-2</v>
      </c>
      <c r="DM11" s="50">
        <v>2.8334774465861263E-2</v>
      </c>
      <c r="DN11" s="50">
        <v>2.3688036814319292E-2</v>
      </c>
      <c r="DO11" s="50">
        <v>0.10256852077667672</v>
      </c>
      <c r="DP11" s="50">
        <v>0.10866657362899353</v>
      </c>
      <c r="DQ11" s="81"/>
      <c r="DS11" s="50">
        <v>0.31267691037638284</v>
      </c>
      <c r="DT11" s="50">
        <v>0.12241843967792711</v>
      </c>
      <c r="DU11" s="50">
        <v>0.19810427078340612</v>
      </c>
      <c r="DV11" s="50">
        <v>0.15351449620410162</v>
      </c>
      <c r="DW11" s="50">
        <v>0.18723518797373997</v>
      </c>
      <c r="DX11" s="50">
        <v>0.14232724472134553</v>
      </c>
      <c r="DY11" s="50">
        <v>7.4082844812839332E-2</v>
      </c>
      <c r="DZ11" s="50">
        <v>0.1102168208347041</v>
      </c>
      <c r="EA11" s="50">
        <v>7.4758877582412731E-2</v>
      </c>
      <c r="EB11" s="50">
        <v>0.19245399105315641</v>
      </c>
      <c r="EC11" s="50">
        <v>6.9999364495666752E-2</v>
      </c>
      <c r="ED11" s="50">
        <v>0.32477321310214829</v>
      </c>
      <c r="EF11" s="50">
        <v>0.81126889400516866</v>
      </c>
      <c r="EG11" s="50">
        <v>0.45726709283086114</v>
      </c>
      <c r="EH11" s="50">
        <v>0.58744514128257364</v>
      </c>
      <c r="EI11" s="50">
        <v>0.23919278662392765</v>
      </c>
      <c r="EJ11" s="50">
        <v>0.18021461369853986</v>
      </c>
      <c r="EK11" s="50">
        <v>0.36937307593201313</v>
      </c>
      <c r="EL11" s="50">
        <v>0.33093662944046487</v>
      </c>
      <c r="EM11" s="50">
        <v>0.18820643485654973</v>
      </c>
      <c r="EN11" s="50">
        <v>0.455895806699888</v>
      </c>
      <c r="EO11" s="50">
        <v>0.44264749896522165</v>
      </c>
      <c r="EP11" s="50">
        <v>0.69423810501723349</v>
      </c>
      <c r="EQ11" s="50">
        <v>0.66709703396000908</v>
      </c>
      <c r="ES11" s="50">
        <v>2.9214809234085613E-2</v>
      </c>
      <c r="ET11" s="50">
        <v>3.7762499484171983E-3</v>
      </c>
      <c r="EU11" s="50">
        <v>6.1060743568035286E-2</v>
      </c>
      <c r="EV11" s="50">
        <v>4.5616966654556786E-2</v>
      </c>
      <c r="EW11" s="50">
        <v>3.3059721503960589E-2</v>
      </c>
      <c r="EX11" s="50">
        <v>5.3395108333437295E-2</v>
      </c>
      <c r="EY11" s="50">
        <v>1.3188595712920477E-2</v>
      </c>
      <c r="EZ11" s="50">
        <v>1.3493718358156886E-2</v>
      </c>
      <c r="FA11" s="50">
        <v>1.9885176156514778E-2</v>
      </c>
      <c r="FB11" s="50">
        <v>1.4544721975294553E-2</v>
      </c>
      <c r="FC11" s="50">
        <v>0</v>
      </c>
      <c r="FD11" s="50">
        <v>2.0624078088902979E-2</v>
      </c>
      <c r="FF11" s="50">
        <v>0.96492694899411169</v>
      </c>
      <c r="FG11" s="50">
        <v>0.94074996086603102</v>
      </c>
      <c r="FH11" s="50">
        <v>1.1184720934320156</v>
      </c>
      <c r="FI11" s="50">
        <v>0.98729082407146096</v>
      </c>
      <c r="FJ11" s="50">
        <v>0.46755522090851964</v>
      </c>
      <c r="FK11" s="50">
        <v>4.9075260805302008E-2</v>
      </c>
      <c r="FL11" s="50">
        <v>0.23773712805444036</v>
      </c>
      <c r="FM11" s="50">
        <v>0.24308219745952142</v>
      </c>
      <c r="FN11" s="50">
        <v>0.51588657726243392</v>
      </c>
      <c r="FO11" s="50">
        <v>0.57992265285718292</v>
      </c>
      <c r="FP11" s="50">
        <v>0.75895107236467074</v>
      </c>
      <c r="FQ11" s="50">
        <v>0.84359534295738603</v>
      </c>
      <c r="FS11" s="50">
        <v>9.5767939639179719E-2</v>
      </c>
      <c r="FT11" s="50">
        <v>2.3051991373934655E-2</v>
      </c>
      <c r="FU11" s="50">
        <v>2.451779836793587E-2</v>
      </c>
      <c r="FV11" s="50">
        <v>1.3255998968087063E-2</v>
      </c>
      <c r="FW11" s="50">
        <v>1.94242800345658E-2</v>
      </c>
      <c r="FX11" s="50">
        <v>2.3591229490575093E-2</v>
      </c>
      <c r="FY11" s="50">
        <v>1.7898207675091742E-2</v>
      </c>
      <c r="FZ11" s="50">
        <v>3.878554900903536E-3</v>
      </c>
      <c r="GA11" s="50">
        <v>8.1925332364156514E-2</v>
      </c>
      <c r="GB11" s="50">
        <v>3.0436874323143707E-3</v>
      </c>
      <c r="GC11" s="50">
        <v>2.3822514415547117E-2</v>
      </c>
      <c r="GD11" s="50">
        <v>6.7597690612036299E-2</v>
      </c>
    </row>
    <row r="12" spans="1:186" ht="15.75" thickBot="1" x14ac:dyDescent="0.3">
      <c r="A12" s="38">
        <v>0.375</v>
      </c>
      <c r="B12" s="25">
        <f>INDEX($E$1:$QD$1000,MATCH(Tool!$L$9,E:E,0)+ROW()-2,(MATCH(Tool!$K$5,$E$1:$QD$1,0)+(MATCH(Tool!$K$6,$E$3:$QD$3,0)-1)))</f>
        <v>1.4795012405705539</v>
      </c>
      <c r="D12" s="39">
        <v>0.375</v>
      </c>
      <c r="E12" s="26">
        <v>0.22471850711140717</v>
      </c>
      <c r="F12" s="26">
        <v>0.16039472495840276</v>
      </c>
      <c r="G12" s="26">
        <v>0.15926461522316041</v>
      </c>
      <c r="H12" s="26">
        <v>5.1339923566188946E-2</v>
      </c>
      <c r="I12" s="26">
        <v>0.1506098647290815</v>
      </c>
      <c r="J12" s="26">
        <v>9.9316065464782763E-2</v>
      </c>
      <c r="K12" s="26">
        <v>7.3749138807367096E-2</v>
      </c>
      <c r="L12" s="26">
        <v>0.1188902807305622</v>
      </c>
      <c r="M12" s="26">
        <v>0.16467141163606322</v>
      </c>
      <c r="N12" s="26">
        <v>0.19543173679415882</v>
      </c>
      <c r="O12" s="26">
        <v>6.576474559385502E-2</v>
      </c>
      <c r="P12" s="26">
        <v>0.12339263250066967</v>
      </c>
      <c r="R12" s="50">
        <v>0.20557912979797502</v>
      </c>
      <c r="S12" s="50">
        <v>0.13024157077506796</v>
      </c>
      <c r="T12" s="50">
        <v>0.15281253377178378</v>
      </c>
      <c r="U12" s="50">
        <v>6.4025865222167647E-2</v>
      </c>
      <c r="V12" s="50">
        <v>0.24733765209560094</v>
      </c>
      <c r="W12" s="50">
        <v>4.6244714330557359E-2</v>
      </c>
      <c r="X12" s="50">
        <v>6.3290830267123122E-2</v>
      </c>
      <c r="Y12" s="50">
        <v>7.8513040605559956E-2</v>
      </c>
      <c r="Z12" s="50">
        <v>0.16287501215925976</v>
      </c>
      <c r="AA12" s="50">
        <v>8.2396806704241279E-2</v>
      </c>
      <c r="AB12" s="50">
        <v>2.5001637933522808E-2</v>
      </c>
      <c r="AC12" s="50">
        <v>5.0046682743524924E-2</v>
      </c>
      <c r="AE12" s="50">
        <v>0.14069755936443995</v>
      </c>
      <c r="AF12" s="50">
        <v>2.9778889407910594E-2</v>
      </c>
      <c r="AG12" s="50">
        <v>0.34398572348296513</v>
      </c>
      <c r="AH12" s="50">
        <v>0.12734458668788762</v>
      </c>
      <c r="AI12" s="50">
        <v>9.2167022698588202E-2</v>
      </c>
      <c r="AJ12" s="50">
        <v>0.10951370502179235</v>
      </c>
      <c r="AK12" s="50">
        <v>9.4557404258921882E-2</v>
      </c>
      <c r="AL12" s="50">
        <v>6.9822517310333371E-2</v>
      </c>
      <c r="AM12" s="50">
        <v>0.13014980828141981</v>
      </c>
      <c r="AN12" s="50">
        <v>0.14253843881783357</v>
      </c>
      <c r="AO12" s="50">
        <v>5.1610846088317716E-2</v>
      </c>
      <c r="AP12" s="50">
        <v>0.14122189755657222</v>
      </c>
      <c r="AR12" s="50">
        <v>0.12727109981613136</v>
      </c>
      <c r="AS12" s="50">
        <v>1.8173559925543769E-2</v>
      </c>
      <c r="AT12" s="50">
        <v>6.3592214668128963E-2</v>
      </c>
      <c r="AU12" s="50">
        <v>0.20981579890355465</v>
      </c>
      <c r="AV12" s="50">
        <v>0.11088570059836617</v>
      </c>
      <c r="AW12" s="50">
        <v>6.1247003869228073E-2</v>
      </c>
      <c r="AX12" s="50">
        <v>4.6898725418364796E-2</v>
      </c>
      <c r="AY12" s="50">
        <v>3.24121149534276E-2</v>
      </c>
      <c r="AZ12" s="50">
        <v>5.026571451272014E-2</v>
      </c>
      <c r="BA12" s="50">
        <v>5.6062258254711929E-2</v>
      </c>
      <c r="BB12" s="50">
        <v>4.9206595064369744E-2</v>
      </c>
      <c r="BC12" s="50">
        <v>2.6716858103927026E-2</v>
      </c>
      <c r="BE12" s="50">
        <v>0.39529908208036613</v>
      </c>
      <c r="BF12" s="50">
        <v>0.10483932898492401</v>
      </c>
      <c r="BG12" s="50">
        <v>0.44621638401363112</v>
      </c>
      <c r="BH12" s="50">
        <v>0.27983196669625271</v>
      </c>
      <c r="BI12" s="50">
        <v>0.10155383546570267</v>
      </c>
      <c r="BJ12" s="50">
        <v>7.0165765451045581E-2</v>
      </c>
      <c r="BK12" s="50">
        <v>0.16502062045122559</v>
      </c>
      <c r="BL12" s="50">
        <v>0.14017452064671504</v>
      </c>
      <c r="BM12" s="50">
        <v>0.25077755363610893</v>
      </c>
      <c r="BN12" s="50">
        <v>0.40015263221988639</v>
      </c>
      <c r="BO12" s="50">
        <v>0.20093653707938502</v>
      </c>
      <c r="BP12" s="50">
        <v>0.1238730705053627</v>
      </c>
      <c r="BR12" s="50">
        <v>0.19311307949200079</v>
      </c>
      <c r="BS12" s="50">
        <v>0.13839108829215391</v>
      </c>
      <c r="BT12" s="50">
        <v>0.13399882817839262</v>
      </c>
      <c r="BU12" s="50">
        <v>5.2704067243726199E-2</v>
      </c>
      <c r="BV12" s="50">
        <v>7.6447015353062794E-2</v>
      </c>
      <c r="BW12" s="50">
        <v>0.14925308198470241</v>
      </c>
      <c r="BX12" s="50">
        <v>4.9406161349466654E-2</v>
      </c>
      <c r="BY12" s="50">
        <v>2.5917006090177608E-2</v>
      </c>
      <c r="BZ12" s="50">
        <v>6.7210661913125386E-2</v>
      </c>
      <c r="CA12" s="50">
        <v>0.10866657362899353</v>
      </c>
      <c r="CB12" s="50">
        <v>0.26482893981793071</v>
      </c>
      <c r="CC12" s="50">
        <v>0.42276634906289079</v>
      </c>
      <c r="CE12" s="50">
        <v>4.2026641475089652E-2</v>
      </c>
      <c r="CF12" s="50">
        <v>7.0929814298555854E-2</v>
      </c>
      <c r="CG12" s="50">
        <v>0.11358828128816316</v>
      </c>
      <c r="CH12" s="50">
        <v>9.760988578669387E-2</v>
      </c>
      <c r="CI12" s="50">
        <v>0.10303583487206477</v>
      </c>
      <c r="CJ12" s="50">
        <v>2.6968112184437423E-2</v>
      </c>
      <c r="CK12" s="50">
        <v>2.15906780309413E-2</v>
      </c>
      <c r="CL12" s="50">
        <v>2.2085102049541387E-2</v>
      </c>
      <c r="CM12" s="50">
        <v>4.1615737529660322E-2</v>
      </c>
      <c r="CN12" s="50">
        <v>0.11245693226013773</v>
      </c>
      <c r="CO12" s="50">
        <v>1.6772088192408958E-2</v>
      </c>
      <c r="CP12" s="50">
        <v>2.1520654264948581E-2</v>
      </c>
      <c r="CR12" s="50">
        <v>0.18562387853851378</v>
      </c>
      <c r="CS12" s="50">
        <v>6.1333961268277511E-2</v>
      </c>
      <c r="CT12" s="50">
        <v>7.9209897864194759E-2</v>
      </c>
      <c r="CU12" s="50">
        <v>0.25485736941746445</v>
      </c>
      <c r="CV12" s="50">
        <v>7.9384754087822501E-2</v>
      </c>
      <c r="CW12" s="50">
        <v>0.11772393577653477</v>
      </c>
      <c r="CX12" s="50">
        <v>5.1606468825562329E-2</v>
      </c>
      <c r="CY12" s="50">
        <v>8.5116954767344627E-2</v>
      </c>
      <c r="CZ12" s="50">
        <v>0.10278784041903366</v>
      </c>
      <c r="DA12" s="50">
        <v>6.4349858234236029E-2</v>
      </c>
      <c r="DB12" s="50">
        <v>5.0399163242730548E-2</v>
      </c>
      <c r="DC12" s="50">
        <v>4.5556520151839273E-2</v>
      </c>
      <c r="DD12" s="81"/>
      <c r="DE12" s="50">
        <v>6.3743264996211343E-2</v>
      </c>
      <c r="DF12" s="50">
        <v>8.5280729360293711E-2</v>
      </c>
      <c r="DG12" s="50">
        <v>5.564698396176327E-2</v>
      </c>
      <c r="DH12" s="50">
        <v>0.15814858790619618</v>
      </c>
      <c r="DI12" s="50">
        <v>0.12483768451898446</v>
      </c>
      <c r="DJ12" s="50">
        <v>7.7217472225958358E-2</v>
      </c>
      <c r="DK12" s="50">
        <v>4.0443744717826559E-2</v>
      </c>
      <c r="DL12" s="50">
        <v>5.0822586596618646E-2</v>
      </c>
      <c r="DM12" s="50">
        <v>5.2019014340728031E-2</v>
      </c>
      <c r="DN12" s="50">
        <v>2.4441577287765106E-2</v>
      </c>
      <c r="DO12" s="50">
        <v>0.12383298645740316</v>
      </c>
      <c r="DP12" s="50">
        <v>0.13198131408561922</v>
      </c>
      <c r="DQ12" s="81"/>
      <c r="DS12" s="50">
        <v>0.28574551373873347</v>
      </c>
      <c r="DT12" s="50">
        <v>0.12777908589878104</v>
      </c>
      <c r="DU12" s="50">
        <v>0.22326166558640992</v>
      </c>
      <c r="DV12" s="50">
        <v>0.21490055641070194</v>
      </c>
      <c r="DW12" s="50">
        <v>0.19344318724880188</v>
      </c>
      <c r="DX12" s="50">
        <v>0.1658763196430163</v>
      </c>
      <c r="DY12" s="50">
        <v>0.10647725315231131</v>
      </c>
      <c r="DZ12" s="50">
        <v>0.12751616605148799</v>
      </c>
      <c r="EA12" s="50">
        <v>0.11345212060319829</v>
      </c>
      <c r="EB12" s="50">
        <v>0.22253561195908761</v>
      </c>
      <c r="EC12" s="50">
        <v>0.10455366339569104</v>
      </c>
      <c r="ED12" s="50">
        <v>0.34203126383208043</v>
      </c>
      <c r="EF12" s="50">
        <v>0.77607253650595376</v>
      </c>
      <c r="EG12" s="50">
        <v>0.45855516839266319</v>
      </c>
      <c r="EH12" s="50">
        <v>0.63906545198073816</v>
      </c>
      <c r="EI12" s="50">
        <v>0.26991080775653836</v>
      </c>
      <c r="EJ12" s="50">
        <v>0.20386407363414108</v>
      </c>
      <c r="EK12" s="50">
        <v>0.38934956750133493</v>
      </c>
      <c r="EL12" s="50">
        <v>0.34545644430396838</v>
      </c>
      <c r="EM12" s="50">
        <v>0.21008323320331448</v>
      </c>
      <c r="EN12" s="50">
        <v>0.49660713511577298</v>
      </c>
      <c r="EO12" s="50">
        <v>0.53613239528266321</v>
      </c>
      <c r="EP12" s="50">
        <v>0.81946440306260671</v>
      </c>
      <c r="EQ12" s="50">
        <v>0.65766396788590553</v>
      </c>
      <c r="ES12" s="50">
        <v>4.1912231443222661E-2</v>
      </c>
      <c r="ET12" s="50">
        <v>1.4567821052997157E-2</v>
      </c>
      <c r="EU12" s="50">
        <v>9.6988762793872016E-2</v>
      </c>
      <c r="EV12" s="50">
        <v>8.0274648202218815E-2</v>
      </c>
      <c r="EW12" s="50">
        <v>5.8740398295982758E-2</v>
      </c>
      <c r="EX12" s="50">
        <v>5.7961299335406793E-2</v>
      </c>
      <c r="EY12" s="50">
        <v>2.2950145626542941E-2</v>
      </c>
      <c r="EZ12" s="50">
        <v>2.3169879578420913E-2</v>
      </c>
      <c r="FA12" s="50">
        <v>4.8162458486530384E-2</v>
      </c>
      <c r="FB12" s="50">
        <v>2.60756811984326E-2</v>
      </c>
      <c r="FC12" s="50">
        <v>0</v>
      </c>
      <c r="FD12" s="50">
        <v>2.4670715590013388E-2</v>
      </c>
      <c r="FF12" s="50">
        <v>1.0034706096887553</v>
      </c>
      <c r="FG12" s="50">
        <v>0.8995647650960451</v>
      </c>
      <c r="FH12" s="50">
        <v>1.1690911472006005</v>
      </c>
      <c r="FI12" s="50">
        <v>0.93387855597081404</v>
      </c>
      <c r="FJ12" s="50">
        <v>0.43067888479909533</v>
      </c>
      <c r="FK12" s="50">
        <v>5.3534037426911402E-2</v>
      </c>
      <c r="FL12" s="50">
        <v>0.22728320459786325</v>
      </c>
      <c r="FM12" s="50">
        <v>0.31636627562329578</v>
      </c>
      <c r="FN12" s="50">
        <v>0.45769618297445047</v>
      </c>
      <c r="FO12" s="50">
        <v>0.54327207977134095</v>
      </c>
      <c r="FP12" s="50">
        <v>0.82034833742479196</v>
      </c>
      <c r="FQ12" s="50">
        <v>1.010926707678182</v>
      </c>
      <c r="FS12" s="50">
        <v>7.8166149912669222E-2</v>
      </c>
      <c r="FT12" s="50">
        <v>1.5669139429145541E-2</v>
      </c>
      <c r="FU12" s="50">
        <v>4.1230129053455661E-2</v>
      </c>
      <c r="FV12" s="50">
        <v>2.7305561210727403E-2</v>
      </c>
      <c r="FW12" s="50">
        <v>1.916413690666427E-2</v>
      </c>
      <c r="FX12" s="50">
        <v>1.6227190011561501E-2</v>
      </c>
      <c r="FY12" s="50">
        <v>2.1590678030941293E-2</v>
      </c>
      <c r="FZ12" s="50">
        <v>2.6959982729452606E-2</v>
      </c>
      <c r="GA12" s="50">
        <v>0.10678923345836468</v>
      </c>
      <c r="GB12" s="50">
        <v>1.6048215272814817E-2</v>
      </c>
      <c r="GC12" s="50">
        <v>2.0508708390797773E-2</v>
      </c>
      <c r="GD12" s="50">
        <v>5.4141861348650885E-2</v>
      </c>
    </row>
    <row r="13" spans="1:186" ht="15.75" thickBot="1" x14ac:dyDescent="0.3">
      <c r="A13" s="38">
        <v>0.41666666666666702</v>
      </c>
      <c r="B13" s="25">
        <f>INDEX($E$1:$QD$1000,MATCH(Tool!$L$9,E:E,0)+ROW()-2,(MATCH(Tool!$K$5,$E$1:$QD$1,0)+(MATCH(Tool!$K$6,$E$3:$QD$3,0)-1)))</f>
        <v>1.3671247237656248</v>
      </c>
      <c r="D13" s="39">
        <v>0.41666666666666702</v>
      </c>
      <c r="E13" s="26">
        <v>0.20764986100398991</v>
      </c>
      <c r="F13" s="26">
        <v>0.21742074263980285</v>
      </c>
      <c r="G13" s="26">
        <v>0.19476738018492029</v>
      </c>
      <c r="H13" s="26">
        <v>9.2199943411230473E-2</v>
      </c>
      <c r="I13" s="26">
        <v>0.15115853400754917</v>
      </c>
      <c r="J13" s="26">
        <v>0.11181918180498275</v>
      </c>
      <c r="K13" s="26">
        <v>0.10410318659930351</v>
      </c>
      <c r="L13" s="26">
        <v>0.18853092863835982</v>
      </c>
      <c r="M13" s="26">
        <v>0.18592395172240492</v>
      </c>
      <c r="N13" s="26">
        <v>0.28746255781535635</v>
      </c>
      <c r="O13" s="26">
        <v>8.1372614600380477E-2</v>
      </c>
      <c r="P13" s="26">
        <v>0.1049623557617248</v>
      </c>
      <c r="R13" s="50">
        <v>0.20799632899879236</v>
      </c>
      <c r="S13" s="50">
        <v>0.14332280956353702</v>
      </c>
      <c r="T13" s="50">
        <v>0.19643110169922201</v>
      </c>
      <c r="U13" s="50">
        <v>6.4182663189872688E-2</v>
      </c>
      <c r="V13" s="50">
        <v>0.26363618127382399</v>
      </c>
      <c r="W13" s="50">
        <v>5.8549734452718029E-2</v>
      </c>
      <c r="X13" s="50">
        <v>7.9910866363203062E-2</v>
      </c>
      <c r="Y13" s="50">
        <v>9.5767939639179664E-2</v>
      </c>
      <c r="Z13" s="50">
        <v>0.19299213414197877</v>
      </c>
      <c r="AA13" s="50">
        <v>0.11679637129378681</v>
      </c>
      <c r="AB13" s="50">
        <v>2.894692457983911E-2</v>
      </c>
      <c r="AC13" s="50">
        <v>6.2392393502007384E-2</v>
      </c>
      <c r="AE13" s="50">
        <v>0.11818955396887833</v>
      </c>
      <c r="AF13" s="50">
        <v>3.2146970878980767E-2</v>
      </c>
      <c r="AG13" s="50">
        <v>0.42332828919639331</v>
      </c>
      <c r="AH13" s="50">
        <v>0.18459750762091517</v>
      </c>
      <c r="AI13" s="50">
        <v>0.10691274240173923</v>
      </c>
      <c r="AJ13" s="50">
        <v>9.8887671812916286E-2</v>
      </c>
      <c r="AK13" s="50">
        <v>0.10560982563656018</v>
      </c>
      <c r="AL13" s="50">
        <v>6.5420634410800482E-2</v>
      </c>
      <c r="AM13" s="50">
        <v>0.16407115191822186</v>
      </c>
      <c r="AN13" s="50">
        <v>0.18147779566207922</v>
      </c>
      <c r="AO13" s="50">
        <v>6.6244389343188922E-2</v>
      </c>
      <c r="AP13" s="50">
        <v>0.12219697581351582</v>
      </c>
      <c r="AR13" s="50">
        <v>0.12776154667581419</v>
      </c>
      <c r="AS13" s="50">
        <v>2.9205621866211829E-2</v>
      </c>
      <c r="AT13" s="50">
        <v>7.713161144187744E-2</v>
      </c>
      <c r="AU13" s="50">
        <v>0.18859587211992399</v>
      </c>
      <c r="AV13" s="50">
        <v>0.13680633232409337</v>
      </c>
      <c r="AW13" s="50">
        <v>7.7217472225958317E-2</v>
      </c>
      <c r="AX13" s="50">
        <v>7.0628774026629676E-2</v>
      </c>
      <c r="AY13" s="50">
        <v>4.9661709954763412E-2</v>
      </c>
      <c r="AZ13" s="50">
        <v>5.7814809179023124E-2</v>
      </c>
      <c r="BA13" s="50">
        <v>6.6814713605419573E-2</v>
      </c>
      <c r="BB13" s="50">
        <v>6.6084249873488404E-2</v>
      </c>
      <c r="BC13" s="50">
        <v>3.3621631192270733E-2</v>
      </c>
      <c r="BE13" s="50">
        <v>0.36802292120488372</v>
      </c>
      <c r="BF13" s="50">
        <v>0.13753270356844652</v>
      </c>
      <c r="BG13" s="50">
        <v>0.45500761236625581</v>
      </c>
      <c r="BH13" s="50">
        <v>0.31786559053307112</v>
      </c>
      <c r="BI13" s="50">
        <v>0.11935896723832977</v>
      </c>
      <c r="BJ13" s="50">
        <v>8.1556576734129804E-2</v>
      </c>
      <c r="BK13" s="50">
        <v>0.15643749928528938</v>
      </c>
      <c r="BL13" s="50">
        <v>0.15841293459774453</v>
      </c>
      <c r="BM13" s="50">
        <v>0.30695475572495762</v>
      </c>
      <c r="BN13" s="50">
        <v>0.46343840623223592</v>
      </c>
      <c r="BO13" s="50">
        <v>0.25199689131295377</v>
      </c>
      <c r="BP13" s="50">
        <v>0.14626822991016472</v>
      </c>
      <c r="BR13" s="50">
        <v>0.19015899333342207</v>
      </c>
      <c r="BS13" s="50">
        <v>0.14420509525184921</v>
      </c>
      <c r="BT13" s="50">
        <v>0.18691218312038385</v>
      </c>
      <c r="BU13" s="50">
        <v>6.7860035820337894E-2</v>
      </c>
      <c r="BV13" s="50">
        <v>0.10431753763692886</v>
      </c>
      <c r="BW13" s="50">
        <v>0.16079578194619862</v>
      </c>
      <c r="BX13" s="50">
        <v>6.7127174738474252E-2</v>
      </c>
      <c r="BY13" s="50">
        <v>4.8141560688809232E-2</v>
      </c>
      <c r="BZ13" s="50">
        <v>0.11652675242736164</v>
      </c>
      <c r="CA13" s="50">
        <v>0.13603679851345171</v>
      </c>
      <c r="CB13" s="50">
        <v>0.25608988546293554</v>
      </c>
      <c r="CC13" s="50">
        <v>0.46285227003752394</v>
      </c>
      <c r="CE13" s="50">
        <v>5.0952678478772682E-2</v>
      </c>
      <c r="CF13" s="50">
        <v>0.10060866625450093</v>
      </c>
      <c r="CG13" s="50">
        <v>0.19245399105315666</v>
      </c>
      <c r="CH13" s="50">
        <v>0.12861463641929313</v>
      </c>
      <c r="CI13" s="50">
        <v>0.13783688418426326</v>
      </c>
      <c r="CJ13" s="50">
        <v>4.0220914670857574E-2</v>
      </c>
      <c r="CK13" s="50">
        <v>3.4476378015512996E-2</v>
      </c>
      <c r="CL13" s="50">
        <v>2.631490614676954E-2</v>
      </c>
      <c r="CM13" s="50">
        <v>6.2935423996014095E-2</v>
      </c>
      <c r="CN13" s="50">
        <v>0.14017452064671526</v>
      </c>
      <c r="CO13" s="50">
        <v>2.6968112184437388E-2</v>
      </c>
      <c r="CP13" s="50">
        <v>3.1501716254340353E-2</v>
      </c>
      <c r="CR13" s="50">
        <v>0.22072736830415038</v>
      </c>
      <c r="CS13" s="50">
        <v>7.9135038152592346E-2</v>
      </c>
      <c r="CT13" s="50">
        <v>0.13757876274541439</v>
      </c>
      <c r="CU13" s="50">
        <v>0.33100024459348415</v>
      </c>
      <c r="CV13" s="50">
        <v>9.9669379820168991E-2</v>
      </c>
      <c r="CW13" s="50">
        <v>0.12210165836398089</v>
      </c>
      <c r="CX13" s="50">
        <v>6.4197850758004132E-2</v>
      </c>
      <c r="CY13" s="50">
        <v>0.13349253591311266</v>
      </c>
      <c r="CZ13" s="50">
        <v>0.12210165836398083</v>
      </c>
      <c r="DA13" s="50">
        <v>0.10239893934930147</v>
      </c>
      <c r="DB13" s="50">
        <v>7.3893621431397147E-2</v>
      </c>
      <c r="DC13" s="50">
        <v>5.2531136318216341E-2</v>
      </c>
      <c r="DD13" s="81"/>
      <c r="DE13" s="50">
        <v>8.4021825191126276E-2</v>
      </c>
      <c r="DF13" s="50">
        <v>8.1872585075918825E-2</v>
      </c>
      <c r="DG13" s="50">
        <v>7.9209897864194759E-2</v>
      </c>
      <c r="DH13" s="50">
        <v>0.1984960391686087</v>
      </c>
      <c r="DI13" s="50">
        <v>0.14253843881783371</v>
      </c>
      <c r="DJ13" s="50">
        <v>7.9910866363203104E-2</v>
      </c>
      <c r="DK13" s="50">
        <v>4.6898725418364859E-2</v>
      </c>
      <c r="DL13" s="50">
        <v>5.9027169466901619E-2</v>
      </c>
      <c r="DM13" s="50">
        <v>8.0092619590898154E-2</v>
      </c>
      <c r="DN13" s="50">
        <v>3.0697076046334648E-2</v>
      </c>
      <c r="DO13" s="50">
        <v>0.1086004613369744</v>
      </c>
      <c r="DP13" s="50">
        <v>0.13603679851345171</v>
      </c>
      <c r="DQ13" s="81"/>
      <c r="DS13" s="50">
        <v>0.3664887840958177</v>
      </c>
      <c r="DT13" s="50">
        <v>0.13329398482631824</v>
      </c>
      <c r="DU13" s="50">
        <v>0.26648848012051551</v>
      </c>
      <c r="DV13" s="50">
        <v>0.24155971300305842</v>
      </c>
      <c r="DW13" s="50">
        <v>0.23963698959855395</v>
      </c>
      <c r="DX13" s="50">
        <v>0.17741469991709014</v>
      </c>
      <c r="DY13" s="50">
        <v>0.12532186375241525</v>
      </c>
      <c r="DZ13" s="50">
        <v>0.13173055801450775</v>
      </c>
      <c r="EA13" s="50">
        <v>0.13561904599321958</v>
      </c>
      <c r="EB13" s="50">
        <v>0.3013327210740368</v>
      </c>
      <c r="EC13" s="50">
        <v>0.12038654325740995</v>
      </c>
      <c r="ED13" s="50">
        <v>0.35787580981742806</v>
      </c>
      <c r="EF13" s="50">
        <v>0.78579020219223783</v>
      </c>
      <c r="EG13" s="50">
        <v>0.46243390404594875</v>
      </c>
      <c r="EH13" s="50">
        <v>0.7294578104352607</v>
      </c>
      <c r="EI13" s="50">
        <v>0.30883406535372332</v>
      </c>
      <c r="EJ13" s="50">
        <v>0.22144948562234507</v>
      </c>
      <c r="EK13" s="50">
        <v>0.38880041445466795</v>
      </c>
      <c r="EL13" s="50">
        <v>0.34939884807564714</v>
      </c>
      <c r="EM13" s="50">
        <v>0.22289844168980766</v>
      </c>
      <c r="EN13" s="50">
        <v>0.51199147699828518</v>
      </c>
      <c r="EO13" s="50">
        <v>0.60020496705923221</v>
      </c>
      <c r="EP13" s="50">
        <v>0.91535074940939132</v>
      </c>
      <c r="EQ13" s="50">
        <v>0.66709703396000819</v>
      </c>
      <c r="ES13" s="50">
        <v>4.3065715252386214E-2</v>
      </c>
      <c r="ET13" s="50">
        <v>2.0032473161206547E-2</v>
      </c>
      <c r="EU13" s="50">
        <v>0.17708233306906626</v>
      </c>
      <c r="EV13" s="50">
        <v>0.10544410856838614</v>
      </c>
      <c r="EW13" s="50">
        <v>6.6192703215993964E-2</v>
      </c>
      <c r="EX13" s="50">
        <v>6.5128829836609836E-2</v>
      </c>
      <c r="EY13" s="50">
        <v>2.7864054415227896E-2</v>
      </c>
      <c r="EZ13" s="50">
        <v>4.033222710226838E-2</v>
      </c>
      <c r="FA13" s="50">
        <v>6.624438934318895E-2</v>
      </c>
      <c r="FB13" s="50">
        <v>4.2141259525139051E-2</v>
      </c>
      <c r="FC13" s="50">
        <v>3.2052662839032265E-3</v>
      </c>
      <c r="FD13" s="50">
        <v>2.8030572229501532E-2</v>
      </c>
      <c r="FF13" s="50">
        <v>1.0417457775705159</v>
      </c>
      <c r="FG13" s="50">
        <v>0.96974366954263502</v>
      </c>
      <c r="FH13" s="50">
        <v>1.1539370364589403</v>
      </c>
      <c r="FI13" s="50">
        <v>0.94458193156666515</v>
      </c>
      <c r="FJ13" s="50">
        <v>0.44664042924906772</v>
      </c>
      <c r="FK13" s="50">
        <v>5.8549734452717953E-2</v>
      </c>
      <c r="FL13" s="50">
        <v>0.23622448916032157</v>
      </c>
      <c r="FM13" s="50">
        <v>0.33524897371422357</v>
      </c>
      <c r="FN13" s="50">
        <v>0.45235823246749346</v>
      </c>
      <c r="FO13" s="50">
        <v>0.61605637141994518</v>
      </c>
      <c r="FP13" s="50">
        <v>0.88056051072089847</v>
      </c>
      <c r="FQ13" s="50">
        <v>0.99797823905982552</v>
      </c>
      <c r="FS13" s="50">
        <v>9.8426117152774717E-2</v>
      </c>
      <c r="FT13" s="50">
        <v>2.2489119078250897E-2</v>
      </c>
      <c r="FU13" s="50">
        <v>4.1570247567360129E-2</v>
      </c>
      <c r="FV13" s="50">
        <v>4.316278294374086E-2</v>
      </c>
      <c r="FW13" s="50">
        <v>4.9278716456174453E-2</v>
      </c>
      <c r="FX13" s="50">
        <v>2.6800435284638484E-2</v>
      </c>
      <c r="FY13" s="50">
        <v>2.4901281540631152E-2</v>
      </c>
      <c r="FZ13" s="50">
        <v>4.8267038194876662E-2</v>
      </c>
      <c r="GA13" s="50">
        <v>0.12284166640733331</v>
      </c>
      <c r="GB13" s="50">
        <v>2.3243434696861968E-2</v>
      </c>
      <c r="GC13" s="50">
        <v>2.7816994559127426E-2</v>
      </c>
      <c r="GD13" s="50">
        <v>4.447759530539952E-2</v>
      </c>
    </row>
    <row r="14" spans="1:186" ht="15.75" thickBot="1" x14ac:dyDescent="0.3">
      <c r="A14" s="38">
        <v>0.45833333333333298</v>
      </c>
      <c r="B14" s="25">
        <f>INDEX($E$1:$QD$1000,MATCH(Tool!$L$9,E:E,0)+ROW()-2,(MATCH(Tool!$K$5,$E$1:$QD$1,0)+(MATCH(Tool!$K$6,$E$3:$QD$3,0)-1)))</f>
        <v>1.7707099526469448</v>
      </c>
      <c r="D14" s="39">
        <v>0.45833333333333298</v>
      </c>
      <c r="E14" s="26">
        <v>0.26894962043606108</v>
      </c>
      <c r="F14" s="26">
        <v>0.26386825536374281</v>
      </c>
      <c r="G14" s="26">
        <v>0.33189171291971098</v>
      </c>
      <c r="H14" s="26">
        <v>0.11275035690382991</v>
      </c>
      <c r="I14" s="26">
        <v>0.18021461369853961</v>
      </c>
      <c r="J14" s="26">
        <v>0.14785033667638856</v>
      </c>
      <c r="K14" s="26">
        <v>0.15033602867850834</v>
      </c>
      <c r="L14" s="26">
        <v>0.21821232223767478</v>
      </c>
      <c r="M14" s="26">
        <v>0.25567860628226602</v>
      </c>
      <c r="N14" s="26">
        <v>0.36241860824744854</v>
      </c>
      <c r="O14" s="26">
        <v>0.10191243415250939</v>
      </c>
      <c r="P14" s="26">
        <v>0.10155383546570267</v>
      </c>
      <c r="R14" s="50">
        <v>0.23247099282823841</v>
      </c>
      <c r="S14" s="50">
        <v>0.15913260834416254</v>
      </c>
      <c r="T14" s="50">
        <v>0.24116414586607995</v>
      </c>
      <c r="U14" s="50">
        <v>6.4025865222167702E-2</v>
      </c>
      <c r="V14" s="50">
        <v>0.28275716368008985</v>
      </c>
      <c r="W14" s="50">
        <v>7.4411969192334448E-2</v>
      </c>
      <c r="X14" s="50">
        <v>0.11313483559182019</v>
      </c>
      <c r="Y14" s="50">
        <v>0.11725954208892124</v>
      </c>
      <c r="Z14" s="50">
        <v>0.21490055641070216</v>
      </c>
      <c r="AA14" s="50">
        <v>0.14815727979963594</v>
      </c>
      <c r="AB14" s="50">
        <v>3.3383610222510379E-2</v>
      </c>
      <c r="AC14" s="50">
        <v>7.6788804782622511E-2</v>
      </c>
      <c r="AE14" s="50">
        <v>0.14492878561400241</v>
      </c>
      <c r="AF14" s="50">
        <v>4.5216429732656792E-2</v>
      </c>
      <c r="AG14" s="50">
        <v>0.45008199282084715</v>
      </c>
      <c r="AH14" s="50">
        <v>0.19435844508110325</v>
      </c>
      <c r="AI14" s="50">
        <v>0.1238730705053627</v>
      </c>
      <c r="AJ14" s="50">
        <v>0.1390803619565904</v>
      </c>
      <c r="AK14" s="50">
        <v>0.11021682083470416</v>
      </c>
      <c r="AL14" s="50">
        <v>7.127822996851968E-2</v>
      </c>
      <c r="AM14" s="50">
        <v>0.1964199789702254</v>
      </c>
      <c r="AN14" s="50">
        <v>0.19978691418597114</v>
      </c>
      <c r="AO14" s="50">
        <v>6.2317909952172609E-2</v>
      </c>
      <c r="AP14" s="50">
        <v>0.17989973675111387</v>
      </c>
      <c r="AR14" s="50">
        <v>0.21148222906612277</v>
      </c>
      <c r="AS14" s="50">
        <v>6.9856944672656157E-2</v>
      </c>
      <c r="AT14" s="50">
        <v>0.11358828128816302</v>
      </c>
      <c r="AU14" s="50">
        <v>0.25608988546293532</v>
      </c>
      <c r="AV14" s="50">
        <v>0.15225986691664911</v>
      </c>
      <c r="AW14" s="50">
        <v>6.8513579048151127E-2</v>
      </c>
      <c r="AX14" s="50">
        <v>6.7597690612036257E-2</v>
      </c>
      <c r="AY14" s="50">
        <v>5.8883667497063981E-2</v>
      </c>
      <c r="AZ14" s="50">
        <v>6.6244389343188922E-2</v>
      </c>
      <c r="BA14" s="50">
        <v>8.2038560221303791E-2</v>
      </c>
      <c r="BB14" s="50">
        <v>8.3973372027713836E-2</v>
      </c>
      <c r="BC14" s="50">
        <v>4.8518646924460646E-2</v>
      </c>
      <c r="BE14" s="50">
        <v>0.40942853277034952</v>
      </c>
      <c r="BF14" s="50">
        <v>0.18023711895768604</v>
      </c>
      <c r="BG14" s="50">
        <v>0.43811408128184326</v>
      </c>
      <c r="BH14" s="50">
        <v>0.36147325695317978</v>
      </c>
      <c r="BI14" s="50">
        <v>0.13887259847253799</v>
      </c>
      <c r="BJ14" s="50">
        <v>0.11066244086561318</v>
      </c>
      <c r="BK14" s="50">
        <v>0.18370254262169436</v>
      </c>
      <c r="BL14" s="50">
        <v>0.15983409483456709</v>
      </c>
      <c r="BM14" s="50">
        <v>0.33149353846856272</v>
      </c>
      <c r="BN14" s="50">
        <v>0.4564373577896641</v>
      </c>
      <c r="BO14" s="50">
        <v>0.30742386632504887</v>
      </c>
      <c r="BP14" s="50">
        <v>0.15336653637697609</v>
      </c>
      <c r="BR14" s="50">
        <v>0.23584733464538798</v>
      </c>
      <c r="BS14" s="50">
        <v>0.18909968985604927</v>
      </c>
      <c r="BT14" s="50">
        <v>0.23622448916032146</v>
      </c>
      <c r="BU14" s="50">
        <v>8.2852080782383083E-2</v>
      </c>
      <c r="BV14" s="50">
        <v>0.13654949947695705</v>
      </c>
      <c r="BW14" s="50">
        <v>0.19884346506271097</v>
      </c>
      <c r="BX14" s="50">
        <v>8.0615958194468401E-2</v>
      </c>
      <c r="BY14" s="50">
        <v>7.5427735327701737E-2</v>
      </c>
      <c r="BZ14" s="50">
        <v>0.15322791041094</v>
      </c>
      <c r="CA14" s="50">
        <v>0.15784683769073135</v>
      </c>
      <c r="CB14" s="50">
        <v>0.32172041194033674</v>
      </c>
      <c r="CC14" s="50">
        <v>0.43867843753577718</v>
      </c>
      <c r="CE14" s="50">
        <v>5.7885660652983027E-2</v>
      </c>
      <c r="CF14" s="50">
        <v>0.13385404285523336</v>
      </c>
      <c r="CG14" s="50">
        <v>0.26526356052968059</v>
      </c>
      <c r="CH14" s="50">
        <v>0.16227912856031879</v>
      </c>
      <c r="CI14" s="50">
        <v>0.1811614486171429</v>
      </c>
      <c r="CJ14" s="50">
        <v>4.9602003319547359E-2</v>
      </c>
      <c r="CK14" s="50">
        <v>6.2690921195547797E-2</v>
      </c>
      <c r="CL14" s="50">
        <v>4.022091467085754E-2</v>
      </c>
      <c r="CM14" s="50">
        <v>7.2693516650140969E-2</v>
      </c>
      <c r="CN14" s="50">
        <v>0.14043587767204252</v>
      </c>
      <c r="CO14" s="50">
        <v>4.1615737529660315E-2</v>
      </c>
      <c r="CP14" s="50">
        <v>4.8267038194876662E-2</v>
      </c>
      <c r="CR14" s="50">
        <v>0.27433397714500285</v>
      </c>
      <c r="CS14" s="50">
        <v>9.4478500823021949E-2</v>
      </c>
      <c r="CT14" s="50">
        <v>0.18626728829111383</v>
      </c>
      <c r="CU14" s="50">
        <v>0.38062497542706647</v>
      </c>
      <c r="CV14" s="50">
        <v>0.10431753763692891</v>
      </c>
      <c r="CW14" s="50">
        <v>0.14617867793515585</v>
      </c>
      <c r="CX14" s="50">
        <v>8.275609460064097E-2</v>
      </c>
      <c r="CY14" s="50">
        <v>0.15531608780373005</v>
      </c>
      <c r="CZ14" s="50">
        <v>0.14785033667638856</v>
      </c>
      <c r="DA14" s="50">
        <v>0.15308936800485687</v>
      </c>
      <c r="DB14" s="50">
        <v>8.5104734683888003E-2</v>
      </c>
      <c r="DC14" s="50">
        <v>6.2094815021317903E-2</v>
      </c>
      <c r="DD14" s="81"/>
      <c r="DE14" s="50">
        <v>0.10713093160470122</v>
      </c>
      <c r="DF14" s="50">
        <v>0.11290049051515536</v>
      </c>
      <c r="DG14" s="50">
        <v>0.11290856598774653</v>
      </c>
      <c r="DH14" s="50">
        <v>0.25240421379557682</v>
      </c>
      <c r="DI14" s="50">
        <v>0.18562387853851386</v>
      </c>
      <c r="DJ14" s="50">
        <v>0.12259466581166022</v>
      </c>
      <c r="DK14" s="50">
        <v>5.3466783618915839E-2</v>
      </c>
      <c r="DL14" s="50">
        <v>6.6192703215994061E-2</v>
      </c>
      <c r="DM14" s="50">
        <v>0.11628829393573037</v>
      </c>
      <c r="DN14" s="50">
        <v>4.5194962161767931E-2</v>
      </c>
      <c r="DO14" s="50">
        <v>0.14369488990931578</v>
      </c>
      <c r="DP14" s="50">
        <v>0.12973593385709481</v>
      </c>
      <c r="DQ14" s="81"/>
      <c r="DS14" s="50">
        <v>0.41940514830766096</v>
      </c>
      <c r="DT14" s="50">
        <v>0.14479529272806302</v>
      </c>
      <c r="DU14" s="50">
        <v>0.34251918282253818</v>
      </c>
      <c r="DV14" s="50">
        <v>0.26651574329879074</v>
      </c>
      <c r="DW14" s="50">
        <v>0.27266967040920487</v>
      </c>
      <c r="DX14" s="50">
        <v>0.17935481927546026</v>
      </c>
      <c r="DY14" s="50">
        <v>0.16183796179256521</v>
      </c>
      <c r="DZ14" s="50">
        <v>0.15531608780372988</v>
      </c>
      <c r="EA14" s="50">
        <v>0.15844127491634841</v>
      </c>
      <c r="EB14" s="50">
        <v>0.33573042262164648</v>
      </c>
      <c r="EC14" s="50">
        <v>0.15237029350505962</v>
      </c>
      <c r="ED14" s="50">
        <v>0.43181724249657594</v>
      </c>
      <c r="EF14" s="50">
        <v>0.75497056787933026</v>
      </c>
      <c r="EG14" s="50">
        <v>0.44515047246008105</v>
      </c>
      <c r="EH14" s="50">
        <v>0.78904735951523919</v>
      </c>
      <c r="EI14" s="50">
        <v>0.32707149955188841</v>
      </c>
      <c r="EJ14" s="50">
        <v>0.22398929673321519</v>
      </c>
      <c r="EK14" s="50">
        <v>0.39376141889180843</v>
      </c>
      <c r="EL14" s="50">
        <v>0.36648878409581792</v>
      </c>
      <c r="EM14" s="50">
        <v>0.22544929843288988</v>
      </c>
      <c r="EN14" s="50">
        <v>0.51523602680032032</v>
      </c>
      <c r="EO14" s="50">
        <v>0.67148100925146603</v>
      </c>
      <c r="EP14" s="50">
        <v>0.946373740001755</v>
      </c>
      <c r="EQ14" s="50">
        <v>0.68252488530437605</v>
      </c>
      <c r="ES14" s="50">
        <v>5.2398370240462691E-2</v>
      </c>
      <c r="ET14" s="50">
        <v>3.4108305929685133E-2</v>
      </c>
      <c r="EU14" s="50">
        <v>0.1954317367941589</v>
      </c>
      <c r="EV14" s="50">
        <v>0.11844616650394722</v>
      </c>
      <c r="EW14" s="50">
        <v>9.3756074605642892E-2</v>
      </c>
      <c r="EX14" s="50">
        <v>6.5446272804138228E-2</v>
      </c>
      <c r="EY14" s="50">
        <v>4.6163393046157991E-2</v>
      </c>
      <c r="EZ14" s="50">
        <v>5.2797340895804901E-2</v>
      </c>
      <c r="FA14" s="50">
        <v>7.6157293005799945E-2</v>
      </c>
      <c r="FB14" s="50">
        <v>5.7461418905905101E-2</v>
      </c>
      <c r="FC14" s="50">
        <v>1.616738470325231E-2</v>
      </c>
      <c r="FD14" s="50">
        <v>4.4835322246709067E-2</v>
      </c>
      <c r="FF14" s="50">
        <v>1.0215301690443135</v>
      </c>
      <c r="FG14" s="50">
        <v>0.950349376599808</v>
      </c>
      <c r="FH14" s="50">
        <v>1.2839570133080562</v>
      </c>
      <c r="FI14" s="50">
        <v>0.95626920318613418</v>
      </c>
      <c r="FJ14" s="50">
        <v>0.48305963626405207</v>
      </c>
      <c r="FK14" s="50">
        <v>7.1337961842530037E-2</v>
      </c>
      <c r="FL14" s="50">
        <v>0.25322017506298389</v>
      </c>
      <c r="FM14" s="50">
        <v>0.32808237627105236</v>
      </c>
      <c r="FN14" s="50">
        <v>0.48652405259288217</v>
      </c>
      <c r="FO14" s="50">
        <v>0.60408305313495037</v>
      </c>
      <c r="FP14" s="50">
        <v>0.87178422501736119</v>
      </c>
      <c r="FQ14" s="50">
        <v>0.99051081833155141</v>
      </c>
      <c r="FS14" s="50">
        <v>0.11541418014074614</v>
      </c>
      <c r="FT14" s="50">
        <v>3.1743878789777719E-2</v>
      </c>
      <c r="FU14" s="50">
        <v>6.299039961342455E-2</v>
      </c>
      <c r="FV14" s="50">
        <v>3.4460419192429426E-2</v>
      </c>
      <c r="FW14" s="50">
        <v>5.5646983961763256E-2</v>
      </c>
      <c r="FX14" s="50">
        <v>2.7475336236183062E-2</v>
      </c>
      <c r="FY14" s="50">
        <v>2.9386660613926398E-2</v>
      </c>
      <c r="FZ14" s="50">
        <v>5.6898994673030022E-2</v>
      </c>
      <c r="GA14" s="50">
        <v>7.9006223682801774E-2</v>
      </c>
      <c r="GB14" s="50">
        <v>1.833473032197936E-2</v>
      </c>
      <c r="GC14" s="50">
        <v>4.1264057108944034E-2</v>
      </c>
      <c r="GD14" s="50">
        <v>3.1411625604744461E-2</v>
      </c>
    </row>
    <row r="15" spans="1:186" ht="15.75" thickBot="1" x14ac:dyDescent="0.3">
      <c r="A15" s="38">
        <v>0.5</v>
      </c>
      <c r="B15" s="25">
        <f>INDEX($E$1:$QD$1000,MATCH(Tool!$L$9,E:E,0)+ROW()-2,(MATCH(Tool!$K$5,$E$1:$QD$1,0)+(MATCH(Tool!$K$6,$E$3:$QD$3,0)-1)))</f>
        <v>2.4446424013660368</v>
      </c>
      <c r="D15" s="39">
        <v>0.5</v>
      </c>
      <c r="E15" s="26">
        <v>0.38149850241704286</v>
      </c>
      <c r="F15" s="26">
        <v>0.30541675277246222</v>
      </c>
      <c r="G15" s="26">
        <v>0.42108351285460727</v>
      </c>
      <c r="H15" s="26">
        <v>0.11439232678400692</v>
      </c>
      <c r="I15" s="26">
        <v>0.20215858273358492</v>
      </c>
      <c r="J15" s="26">
        <v>0.20873674834298725</v>
      </c>
      <c r="K15" s="26">
        <v>0.13706348701686086</v>
      </c>
      <c r="L15" s="26">
        <v>0.2492882555425063</v>
      </c>
      <c r="M15" s="26">
        <v>0.34146261090922547</v>
      </c>
      <c r="N15" s="26">
        <v>0.38942046360158306</v>
      </c>
      <c r="O15" s="26">
        <v>0.10951370502179235</v>
      </c>
      <c r="P15" s="26">
        <v>9.9253802678271746E-2</v>
      </c>
      <c r="R15" s="50">
        <v>0.27059877040232866</v>
      </c>
      <c r="S15" s="50">
        <v>0.18481025924150885</v>
      </c>
      <c r="T15" s="50">
        <v>0.25203629045161169</v>
      </c>
      <c r="U15" s="50">
        <v>6.4182663189872646E-2</v>
      </c>
      <c r="V15" s="50">
        <v>0.30947234045681871</v>
      </c>
      <c r="W15" s="50">
        <v>9.7186416158044853E-2</v>
      </c>
      <c r="X15" s="50">
        <v>0.10517788414573483</v>
      </c>
      <c r="Y15" s="50">
        <v>0.12100906800833615</v>
      </c>
      <c r="Z15" s="50">
        <v>0.23801514373293819</v>
      </c>
      <c r="AA15" s="50">
        <v>0.15088403310491802</v>
      </c>
      <c r="AB15" s="50">
        <v>4.3889549934094392E-2</v>
      </c>
      <c r="AC15" s="50">
        <v>9.9253802678271857E-2</v>
      </c>
      <c r="AE15" s="50">
        <v>0.24078175035722688</v>
      </c>
      <c r="AF15" s="50">
        <v>7.3291931474957481E-2</v>
      </c>
      <c r="AG15" s="50">
        <v>0.46637651082318349</v>
      </c>
      <c r="AH15" s="50">
        <v>0.22043896150052861</v>
      </c>
      <c r="AI15" s="50">
        <v>0.16472957885969958</v>
      </c>
      <c r="AJ15" s="50">
        <v>0.14897182625099376</v>
      </c>
      <c r="AK15" s="50">
        <v>0.13223238817326527</v>
      </c>
      <c r="AL15" s="50">
        <v>9.3756074605642975E-2</v>
      </c>
      <c r="AM15" s="50">
        <v>0.21895286116209015</v>
      </c>
      <c r="AN15" s="50">
        <v>0.20973445092837006</v>
      </c>
      <c r="AO15" s="50">
        <v>5.7231316791284202E-2</v>
      </c>
      <c r="AP15" s="50">
        <v>0.20869042073754629</v>
      </c>
      <c r="AR15" s="50">
        <v>0.26080430800902071</v>
      </c>
      <c r="AS15" s="50">
        <v>7.4214218519639594E-2</v>
      </c>
      <c r="AT15" s="50">
        <v>0.12077241409629182</v>
      </c>
      <c r="AU15" s="50">
        <v>0.23489367368272721</v>
      </c>
      <c r="AV15" s="50">
        <v>0.16040493034917108</v>
      </c>
      <c r="AW15" s="50">
        <v>6.528742269683345E-2</v>
      </c>
      <c r="AX15" s="50">
        <v>7.8860956085573294E-2</v>
      </c>
      <c r="AY15" s="50">
        <v>7.1115494346566735E-2</v>
      </c>
      <c r="AZ15" s="50">
        <v>7.0165765451045539E-2</v>
      </c>
      <c r="BA15" s="50">
        <v>0.10999446013348511</v>
      </c>
      <c r="BB15" s="50">
        <v>8.0639532409601547E-2</v>
      </c>
      <c r="BC15" s="50">
        <v>6.4349858234235988E-2</v>
      </c>
      <c r="BE15" s="50">
        <v>0.36751106742402845</v>
      </c>
      <c r="BF15" s="50">
        <v>0.20198855870319257</v>
      </c>
      <c r="BG15" s="50">
        <v>0.45618842738096449</v>
      </c>
      <c r="BH15" s="50">
        <v>0.41517326439071828</v>
      </c>
      <c r="BI15" s="50">
        <v>0.14201084488608395</v>
      </c>
      <c r="BJ15" s="50">
        <v>0.11652675242736152</v>
      </c>
      <c r="BK15" s="50">
        <v>0.21678376821342143</v>
      </c>
      <c r="BL15" s="50">
        <v>0.17958522679309555</v>
      </c>
      <c r="BM15" s="50">
        <v>0.34146261090922525</v>
      </c>
      <c r="BN15" s="50">
        <v>0.47466921139199303</v>
      </c>
      <c r="BO15" s="50">
        <v>0.26105968662304907</v>
      </c>
      <c r="BP15" s="50">
        <v>0.15281253377178358</v>
      </c>
      <c r="BR15" s="50">
        <v>0.26080430800902066</v>
      </c>
      <c r="BS15" s="50">
        <v>0.27573602202262781</v>
      </c>
      <c r="BT15" s="50">
        <v>0.29005099958781649</v>
      </c>
      <c r="BU15" s="50">
        <v>0.11462818717740517</v>
      </c>
      <c r="BV15" s="50">
        <v>0.18084546941756627</v>
      </c>
      <c r="BW15" s="50">
        <v>0.23179961482814612</v>
      </c>
      <c r="BX15" s="50">
        <v>0.11155728108419562</v>
      </c>
      <c r="BY15" s="50">
        <v>9.8632605443190274E-2</v>
      </c>
      <c r="BZ15" s="50">
        <v>0.20766140373375822</v>
      </c>
      <c r="CA15" s="50">
        <v>0.22253561195908794</v>
      </c>
      <c r="CB15" s="50">
        <v>0.33149353846856261</v>
      </c>
      <c r="CC15" s="50">
        <v>0.45974312647372306</v>
      </c>
      <c r="CE15" s="50">
        <v>7.6617783008598617E-2</v>
      </c>
      <c r="CF15" s="50">
        <v>0.20463466360664123</v>
      </c>
      <c r="CG15" s="50">
        <v>0.30719681768849133</v>
      </c>
      <c r="CH15" s="50">
        <v>0.19401626479867859</v>
      </c>
      <c r="CI15" s="50">
        <v>0.22000682251377496</v>
      </c>
      <c r="CJ15" s="50">
        <v>6.355700396130548E-2</v>
      </c>
      <c r="CK15" s="50">
        <v>7.7303396704980043E-2</v>
      </c>
      <c r="CL15" s="50">
        <v>4.7269301875198698E-2</v>
      </c>
      <c r="CM15" s="50">
        <v>8.5104734683887795E-2</v>
      </c>
      <c r="CN15" s="50">
        <v>0.13706348701686086</v>
      </c>
      <c r="CO15" s="50">
        <v>4.9206595064369724E-2</v>
      </c>
      <c r="CP15" s="50">
        <v>5.5371276864202734E-2</v>
      </c>
      <c r="CR15" s="50">
        <v>0.34594761453042966</v>
      </c>
      <c r="CS15" s="50">
        <v>0.10627546434978782</v>
      </c>
      <c r="CT15" s="50">
        <v>0.21429882576378484</v>
      </c>
      <c r="CU15" s="50">
        <v>0.38989923739788984</v>
      </c>
      <c r="CV15" s="50">
        <v>0.1093291728683945</v>
      </c>
      <c r="CW15" s="50">
        <v>0.15902773184818975</v>
      </c>
      <c r="CX15" s="50">
        <v>9.9253802678271746E-2</v>
      </c>
      <c r="CY15" s="50">
        <v>0.1627018636845782</v>
      </c>
      <c r="CZ15" s="50">
        <v>0.1822914382783421</v>
      </c>
      <c r="DA15" s="50">
        <v>0.18723518797373997</v>
      </c>
      <c r="DB15" s="50">
        <v>0.10256852077667684</v>
      </c>
      <c r="DC15" s="50">
        <v>7.2259859836461521E-2</v>
      </c>
      <c r="DD15" s="81"/>
      <c r="DE15" s="50">
        <v>9.2562588781041844E-2</v>
      </c>
      <c r="DF15" s="50">
        <v>0.1141567901522509</v>
      </c>
      <c r="DG15" s="50">
        <v>0.12315288004349258</v>
      </c>
      <c r="DH15" s="50">
        <v>0.26905935473293763</v>
      </c>
      <c r="DI15" s="50">
        <v>0.1974338677294428</v>
      </c>
      <c r="DJ15" s="50">
        <v>0.1564000322171224</v>
      </c>
      <c r="DK15" s="50">
        <v>6.419785075800416E-2</v>
      </c>
      <c r="DL15" s="50">
        <v>6.9501740551241864E-2</v>
      </c>
      <c r="DM15" s="50">
        <v>0.11251708037738382</v>
      </c>
      <c r="DN15" s="50">
        <v>6.4502105469844334E-2</v>
      </c>
      <c r="DO15" s="50">
        <v>0.20093653707938491</v>
      </c>
      <c r="DP15" s="50">
        <v>0.15308936800485695</v>
      </c>
      <c r="DQ15" s="81"/>
      <c r="DS15" s="50">
        <v>0.5144602795624571</v>
      </c>
      <c r="DT15" s="50">
        <v>0.16007857250356874</v>
      </c>
      <c r="DU15" s="50">
        <v>0.36597835410779606</v>
      </c>
      <c r="DV15" s="50">
        <v>0.28865419525310088</v>
      </c>
      <c r="DW15" s="50">
        <v>0.33380738908835805</v>
      </c>
      <c r="DX15" s="50">
        <v>0.20375007695068667</v>
      </c>
      <c r="DY15" s="50">
        <v>0.17989973675111373</v>
      </c>
      <c r="DZ15" s="50">
        <v>0.18820643485654973</v>
      </c>
      <c r="EA15" s="50">
        <v>0.20339695731190222</v>
      </c>
      <c r="EB15" s="50">
        <v>0.35237525394501756</v>
      </c>
      <c r="EC15" s="50">
        <v>0.15553060846239891</v>
      </c>
      <c r="ED15" s="50">
        <v>0.43811337306572323</v>
      </c>
      <c r="EF15" s="50">
        <v>0.77045666585317074</v>
      </c>
      <c r="EG15" s="50">
        <v>0.44911320734606808</v>
      </c>
      <c r="EH15" s="50">
        <v>0.80712272371373517</v>
      </c>
      <c r="EI15" s="50">
        <v>0.32952329972584526</v>
      </c>
      <c r="EJ15" s="50">
        <v>0.22765117517612213</v>
      </c>
      <c r="EK15" s="50">
        <v>0.41117208115174336</v>
      </c>
      <c r="EL15" s="50">
        <v>0.40559187815245273</v>
      </c>
      <c r="EM15" s="50">
        <v>0.22691563075334334</v>
      </c>
      <c r="EN15" s="50">
        <v>0.52571064761465125</v>
      </c>
      <c r="EO15" s="50">
        <v>0.68252488530437561</v>
      </c>
      <c r="EP15" s="50">
        <v>0.97535162329587732</v>
      </c>
      <c r="EQ15" s="50">
        <v>0.68252488530437605</v>
      </c>
      <c r="ES15" s="50">
        <v>8.0792876839967429E-2</v>
      </c>
      <c r="ET15" s="50">
        <v>4.2478125092479689E-2</v>
      </c>
      <c r="EU15" s="50">
        <v>0.18147779566207922</v>
      </c>
      <c r="EV15" s="50">
        <v>0.13351782018653116</v>
      </c>
      <c r="EW15" s="50">
        <v>0.12195877514804751</v>
      </c>
      <c r="EX15" s="50">
        <v>8.1740815919233198E-2</v>
      </c>
      <c r="EY15" s="50">
        <v>4.714556031014925E-2</v>
      </c>
      <c r="EZ15" s="50">
        <v>6.9822517310333371E-2</v>
      </c>
      <c r="FA15" s="50">
        <v>9.5295955807906965E-2</v>
      </c>
      <c r="FB15" s="50">
        <v>7.0953006608224484E-2</v>
      </c>
      <c r="FC15" s="50">
        <v>2.842169089146513E-2</v>
      </c>
      <c r="FD15" s="50">
        <v>5.2265828051488605E-2</v>
      </c>
      <c r="FF15" s="50">
        <v>1.1736639706068375</v>
      </c>
      <c r="FG15" s="50">
        <v>0.96001387286978401</v>
      </c>
      <c r="FH15" s="50">
        <v>1.1214934421924192</v>
      </c>
      <c r="FI15" s="50">
        <v>0.92078308393979869</v>
      </c>
      <c r="FJ15" s="50">
        <v>0.50757586654169307</v>
      </c>
      <c r="FK15" s="50">
        <v>6.3557003961305397E-2</v>
      </c>
      <c r="FL15" s="50">
        <v>0.18498195215067997</v>
      </c>
      <c r="FM15" s="50">
        <v>0.44854953686437204</v>
      </c>
      <c r="FN15" s="50">
        <v>0.46433810915022961</v>
      </c>
      <c r="FO15" s="50">
        <v>0.6722135339242914</v>
      </c>
      <c r="FP15" s="50">
        <v>0.8893955004584837</v>
      </c>
      <c r="FQ15" s="50">
        <v>0.9659695362607108</v>
      </c>
      <c r="FS15" s="50">
        <v>0.13399882817839268</v>
      </c>
      <c r="FT15" s="50">
        <v>4.9328757922122046E-2</v>
      </c>
      <c r="FU15" s="50">
        <v>0.13048154085337071</v>
      </c>
      <c r="FV15" s="50">
        <v>4.280242762611642E-2</v>
      </c>
      <c r="FW15" s="50">
        <v>4.2949426255192338E-2</v>
      </c>
      <c r="FX15" s="50">
        <v>7.8646286999710019E-2</v>
      </c>
      <c r="FY15" s="50">
        <v>5.4277555173685266E-2</v>
      </c>
      <c r="FZ15" s="50">
        <v>8.0792876839967429E-2</v>
      </c>
      <c r="GA15" s="50">
        <v>0.10060866625450088</v>
      </c>
      <c r="GB15" s="50">
        <v>1.8778293505310597E-2</v>
      </c>
      <c r="GC15" s="50">
        <v>5.3256419809761868E-2</v>
      </c>
      <c r="GD15" s="50">
        <v>2.5055787501836197E-2</v>
      </c>
    </row>
    <row r="16" spans="1:186" ht="15.75" thickBot="1" x14ac:dyDescent="0.3">
      <c r="A16" s="38">
        <v>0.54166666666666696</v>
      </c>
      <c r="B16" s="25">
        <f>INDEX($E$1:$QD$1000,MATCH(Tool!$L$9,E:E,0)+ROW()-2,(MATCH(Tool!$K$5,$E$1:$QD$1,0)+(MATCH(Tool!$K$6,$E$3:$QD$3,0)-1)))</f>
        <v>2.0600847003120215</v>
      </c>
      <c r="D16" s="39">
        <v>0.54166666666666696</v>
      </c>
      <c r="E16" s="26">
        <v>0.32148637673229297</v>
      </c>
      <c r="F16" s="26">
        <v>0.32588502610512898</v>
      </c>
      <c r="G16" s="26">
        <v>0.42220490644164821</v>
      </c>
      <c r="H16" s="26">
        <v>0.12963673472756509</v>
      </c>
      <c r="I16" s="26">
        <v>0.26161133469281744</v>
      </c>
      <c r="J16" s="26">
        <v>0.19953953257106355</v>
      </c>
      <c r="K16" s="26">
        <v>0.16414852268061417</v>
      </c>
      <c r="L16" s="26">
        <v>0.23849586299796249</v>
      </c>
      <c r="M16" s="26">
        <v>0.31214128645196815</v>
      </c>
      <c r="N16" s="26">
        <v>0.35138124817364791</v>
      </c>
      <c r="O16" s="26">
        <v>0.12333666245416523</v>
      </c>
      <c r="P16" s="26">
        <v>9.4758447574222401E-2</v>
      </c>
      <c r="R16" s="50">
        <v>0.33621233224569252</v>
      </c>
      <c r="S16" s="50">
        <v>0.16422107985770523</v>
      </c>
      <c r="T16" s="50">
        <v>0.32713461842847341</v>
      </c>
      <c r="U16" s="50">
        <v>7.0499358073455157E-2</v>
      </c>
      <c r="V16" s="50">
        <v>0.30992878926305012</v>
      </c>
      <c r="W16" s="50">
        <v>0.10701452712563868</v>
      </c>
      <c r="X16" s="50">
        <v>0.11313483559182019</v>
      </c>
      <c r="Y16" s="50">
        <v>0.1200643040305769</v>
      </c>
      <c r="Z16" s="50">
        <v>0.23762345679501065</v>
      </c>
      <c r="AA16" s="50">
        <v>0.14122189755657222</v>
      </c>
      <c r="AB16" s="50">
        <v>4.8162458486530418E-2</v>
      </c>
      <c r="AC16" s="50">
        <v>0.10134328853460904</v>
      </c>
      <c r="AE16" s="50">
        <v>0.2014790586554164</v>
      </c>
      <c r="AF16" s="50">
        <v>0.10365247998802632</v>
      </c>
      <c r="AG16" s="50">
        <v>0.49828739880538986</v>
      </c>
      <c r="AH16" s="50">
        <v>0.27548907582756893</v>
      </c>
      <c r="AI16" s="50">
        <v>0.15756429568560934</v>
      </c>
      <c r="AJ16" s="50">
        <v>0.12912501136649285</v>
      </c>
      <c r="AK16" s="50">
        <v>0.11772393577653485</v>
      </c>
      <c r="AL16" s="50">
        <v>8.2396806704241252E-2</v>
      </c>
      <c r="AM16" s="50">
        <v>0.22155793887016564</v>
      </c>
      <c r="AN16" s="50">
        <v>0.22289844168980752</v>
      </c>
      <c r="AO16" s="50">
        <v>6.4497026697205306E-2</v>
      </c>
      <c r="AP16" s="50">
        <v>0.19877618972831043</v>
      </c>
      <c r="AR16" s="50">
        <v>0.26444903634858019</v>
      </c>
      <c r="AS16" s="50">
        <v>7.6270416545181519E-2</v>
      </c>
      <c r="AT16" s="50">
        <v>0.10822633146324627</v>
      </c>
      <c r="AU16" s="50">
        <v>0.24235214445442615</v>
      </c>
      <c r="AV16" s="50">
        <v>0.16097712337922296</v>
      </c>
      <c r="AW16" s="50">
        <v>8.1740815919233198E-2</v>
      </c>
      <c r="AX16" s="50">
        <v>7.3416436428221363E-2</v>
      </c>
      <c r="AY16" s="50">
        <v>7.2754036502967606E-2</v>
      </c>
      <c r="AZ16" s="50">
        <v>7.0834006367840791E-2</v>
      </c>
      <c r="BA16" s="50">
        <v>0.11842282275815241</v>
      </c>
      <c r="BB16" s="50">
        <v>0.10191243415250939</v>
      </c>
      <c r="BC16" s="50">
        <v>6.6192703215994006E-2</v>
      </c>
      <c r="BE16" s="50">
        <v>0.3498937472203878</v>
      </c>
      <c r="BF16" s="50">
        <v>0.20960997944738805</v>
      </c>
      <c r="BG16" s="50">
        <v>0.45643735778966321</v>
      </c>
      <c r="BH16" s="50">
        <v>0.43143756733442079</v>
      </c>
      <c r="BI16" s="50">
        <v>0.17927108361049698</v>
      </c>
      <c r="BJ16" s="50">
        <v>0.11989947759190152</v>
      </c>
      <c r="BK16" s="50">
        <v>0.2001245821385578</v>
      </c>
      <c r="BL16" s="50">
        <v>0.1792710836104969</v>
      </c>
      <c r="BM16" s="50">
        <v>0.36409388422253613</v>
      </c>
      <c r="BN16" s="50">
        <v>0.4854749299837619</v>
      </c>
      <c r="BO16" s="50">
        <v>0.23528235591010865</v>
      </c>
      <c r="BP16" s="50">
        <v>0.11245693226013766</v>
      </c>
      <c r="BR16" s="50">
        <v>0.31682947653899729</v>
      </c>
      <c r="BS16" s="50">
        <v>0.31759143061960032</v>
      </c>
      <c r="BT16" s="50">
        <v>0.29091725386825956</v>
      </c>
      <c r="BU16" s="50">
        <v>0.13774220220389127</v>
      </c>
      <c r="BV16" s="50">
        <v>0.19245399105315666</v>
      </c>
      <c r="BW16" s="50">
        <v>0.22380724096044258</v>
      </c>
      <c r="BX16" s="50">
        <v>0.13148011975839957</v>
      </c>
      <c r="BY16" s="50">
        <v>0.11772393577653477</v>
      </c>
      <c r="BZ16" s="50">
        <v>0.28158182282141486</v>
      </c>
      <c r="CA16" s="50">
        <v>0.24967960281106238</v>
      </c>
      <c r="CB16" s="50">
        <v>0.33945302739421396</v>
      </c>
      <c r="CC16" s="50">
        <v>0.56306550695572388</v>
      </c>
      <c r="CE16" s="50">
        <v>0.1086665736289936</v>
      </c>
      <c r="CF16" s="50">
        <v>0.24757396636533871</v>
      </c>
      <c r="CG16" s="50">
        <v>0.33141394181327571</v>
      </c>
      <c r="CH16" s="50">
        <v>0.2101763070703232</v>
      </c>
      <c r="CI16" s="50">
        <v>0.23925621055499871</v>
      </c>
      <c r="CJ16" s="50">
        <v>7.2864158638434984E-2</v>
      </c>
      <c r="CK16" s="50">
        <v>8.3116425421988438E-2</v>
      </c>
      <c r="CL16" s="50">
        <v>5.0563067508029087E-2</v>
      </c>
      <c r="CM16" s="50">
        <v>0.10322741718938176</v>
      </c>
      <c r="CN16" s="50">
        <v>0.15143336763850682</v>
      </c>
      <c r="CO16" s="50">
        <v>5.9439833535277771E-2</v>
      </c>
      <c r="CP16" s="50">
        <v>5.931487246858895E-2</v>
      </c>
      <c r="CR16" s="50">
        <v>0.34890441581685672</v>
      </c>
      <c r="CS16" s="50">
        <v>9.5818601570578685E-2</v>
      </c>
      <c r="CT16" s="50">
        <v>0.24656026874047079</v>
      </c>
      <c r="CU16" s="50">
        <v>0.35782554871411454</v>
      </c>
      <c r="CV16" s="50">
        <v>0.12653778542856492</v>
      </c>
      <c r="CW16" s="50">
        <v>0.17935481927546038</v>
      </c>
      <c r="CX16" s="50">
        <v>0.10474712201660803</v>
      </c>
      <c r="CY16" s="50">
        <v>0.20046263034780801</v>
      </c>
      <c r="CZ16" s="50">
        <v>0.20730377797358637</v>
      </c>
      <c r="DA16" s="50">
        <v>0.20626783652889047</v>
      </c>
      <c r="DB16" s="50">
        <v>0.12038654325741001</v>
      </c>
      <c r="DC16" s="50">
        <v>8.275609460064097E-2</v>
      </c>
      <c r="DD16" s="81"/>
      <c r="DE16" s="50">
        <v>7.7820282495415449E-2</v>
      </c>
      <c r="DF16" s="50">
        <v>0.14156904900427048</v>
      </c>
      <c r="DG16" s="50">
        <v>0.15756429568560942</v>
      </c>
      <c r="DH16" s="50">
        <v>0.31690672062070652</v>
      </c>
      <c r="DI16" s="50">
        <v>0.23849586299796249</v>
      </c>
      <c r="DJ16" s="50">
        <v>0.20410360505632991</v>
      </c>
      <c r="DK16" s="50">
        <v>7.7993088389055512E-2</v>
      </c>
      <c r="DL16" s="50">
        <v>7.8339467255192141E-2</v>
      </c>
      <c r="DM16" s="50">
        <v>0.12185565106724715</v>
      </c>
      <c r="DN16" s="50">
        <v>7.5936235208027725E-2</v>
      </c>
      <c r="DO16" s="50">
        <v>0.26440835396779694</v>
      </c>
      <c r="DP16" s="50">
        <v>0.17739391481539118</v>
      </c>
      <c r="DQ16" s="81"/>
      <c r="DS16" s="50">
        <v>0.62031972223976461</v>
      </c>
      <c r="DT16" s="50">
        <v>0.15693986723640205</v>
      </c>
      <c r="DU16" s="50">
        <v>0.39745134097192236</v>
      </c>
      <c r="DV16" s="50">
        <v>0.33198732220842214</v>
      </c>
      <c r="DW16" s="50">
        <v>0.32055137089126939</v>
      </c>
      <c r="DX16" s="50">
        <v>0.20552180686965085</v>
      </c>
      <c r="DY16" s="50">
        <v>0.15198403389152521</v>
      </c>
      <c r="DZ16" s="50">
        <v>0.19245399105315666</v>
      </c>
      <c r="EA16" s="50">
        <v>0.2253152015951749</v>
      </c>
      <c r="EB16" s="50">
        <v>0.32242319899982785</v>
      </c>
      <c r="EC16" s="50">
        <v>0.1564000322171224</v>
      </c>
      <c r="ED16" s="50">
        <v>0.45180938451555414</v>
      </c>
      <c r="EF16" s="50">
        <v>0.76501267866160427</v>
      </c>
      <c r="EG16" s="50">
        <v>0.4465283894917253</v>
      </c>
      <c r="EH16" s="50">
        <v>0.78416499029369335</v>
      </c>
      <c r="EI16" s="50">
        <v>0.32707149955188841</v>
      </c>
      <c r="EJ16" s="50">
        <v>0.22875746945321029</v>
      </c>
      <c r="EK16" s="50">
        <v>0.41231264106053334</v>
      </c>
      <c r="EL16" s="50">
        <v>0.42671039009350686</v>
      </c>
      <c r="EM16" s="50">
        <v>0.22875746945320988</v>
      </c>
      <c r="EN16" s="50">
        <v>0.55867039281727238</v>
      </c>
      <c r="EO16" s="50">
        <v>0.66055691375388181</v>
      </c>
      <c r="EP16" s="50">
        <v>0.97352341079499949</v>
      </c>
      <c r="EQ16" s="50">
        <v>0.69294114778934013</v>
      </c>
      <c r="ES16" s="50">
        <v>9.295928505153471E-2</v>
      </c>
      <c r="ET16" s="50">
        <v>5.5341790947315728E-2</v>
      </c>
      <c r="EU16" s="50">
        <v>0.19643110169922201</v>
      </c>
      <c r="EV16" s="50">
        <v>0.14729170879213099</v>
      </c>
      <c r="EW16" s="50">
        <v>0.10029491804140696</v>
      </c>
      <c r="EX16" s="50">
        <v>8.5104734683887892E-2</v>
      </c>
      <c r="EY16" s="50">
        <v>4.8897697146494605E-2</v>
      </c>
      <c r="EZ16" s="50">
        <v>6.6503223601754619E-2</v>
      </c>
      <c r="FA16" s="50">
        <v>0.10882829439844742</v>
      </c>
      <c r="FB16" s="50">
        <v>7.5596982239957672E-2</v>
      </c>
      <c r="FC16" s="50">
        <v>3.0652780128141037E-2</v>
      </c>
      <c r="FD16" s="50">
        <v>6.5113495784757128E-2</v>
      </c>
      <c r="FF16" s="50">
        <v>1.077423049335416</v>
      </c>
      <c r="FG16" s="50">
        <v>1.0193798542836912</v>
      </c>
      <c r="FH16" s="50">
        <v>1.1846452630824247</v>
      </c>
      <c r="FI16" s="50">
        <v>0.94734252067953229</v>
      </c>
      <c r="FJ16" s="50">
        <v>0.44447183887888619</v>
      </c>
      <c r="FK16" s="50">
        <v>6.2317909952172561E-2</v>
      </c>
      <c r="FL16" s="50">
        <v>0.20869042073754629</v>
      </c>
      <c r="FM16" s="50">
        <v>0.4363907324167387</v>
      </c>
      <c r="FN16" s="50">
        <v>0.58092191888537748</v>
      </c>
      <c r="FO16" s="50">
        <v>0.63395001264925166</v>
      </c>
      <c r="FP16" s="50">
        <v>0.83726220894142334</v>
      </c>
      <c r="FQ16" s="50">
        <v>0.93723617648011825</v>
      </c>
      <c r="FS16" s="50">
        <v>0.12899317268558738</v>
      </c>
      <c r="FT16" s="50">
        <v>5.353403742691145E-2</v>
      </c>
      <c r="FU16" s="50">
        <v>0.11223156773353975</v>
      </c>
      <c r="FV16" s="50">
        <v>4.751743418829029E-2</v>
      </c>
      <c r="FW16" s="50">
        <v>3.2781129816889076E-2</v>
      </c>
      <c r="FX16" s="50">
        <v>5.3952270210785996E-2</v>
      </c>
      <c r="FY16" s="50">
        <v>6.4349858234235988E-2</v>
      </c>
      <c r="FZ16" s="50">
        <v>9.7603045889999934E-2</v>
      </c>
      <c r="GA16" s="50">
        <v>7.5455925586035075E-2</v>
      </c>
      <c r="GB16" s="50">
        <v>4.3885620934042947E-2</v>
      </c>
      <c r="GC16" s="50">
        <v>5.9142138763241134E-2</v>
      </c>
      <c r="GD16" s="50">
        <v>4.2371120435528223E-2</v>
      </c>
    </row>
    <row r="17" spans="1:186" ht="15.75" thickBot="1" x14ac:dyDescent="0.3">
      <c r="A17" s="38">
        <v>0.58333333333333304</v>
      </c>
      <c r="B17" s="25">
        <f>INDEX($E$1:$QD$1000,MATCH(Tool!$L$9,E:E,0)+ROW()-2,(MATCH(Tool!$K$5,$E$1:$QD$1,0)+(MATCH(Tool!$K$6,$E$3:$QD$3,0)-1)))</f>
        <v>2.2964905777436946</v>
      </c>
      <c r="D17" s="39">
        <v>0.58333333333333304</v>
      </c>
      <c r="E17" s="26">
        <v>0.35837867973430831</v>
      </c>
      <c r="F17" s="26">
        <v>0.3104509943584875</v>
      </c>
      <c r="G17" s="26">
        <v>0.37679729612775525</v>
      </c>
      <c r="H17" s="26">
        <v>0.14813017951073296</v>
      </c>
      <c r="I17" s="26">
        <v>0.25243050772712672</v>
      </c>
      <c r="J17" s="26">
        <v>0.22835141304266154</v>
      </c>
      <c r="K17" s="26">
        <v>0.18562387853851378</v>
      </c>
      <c r="L17" s="26">
        <v>0.20352221108891963</v>
      </c>
      <c r="M17" s="26">
        <v>0.25856682589751406</v>
      </c>
      <c r="N17" s="26">
        <v>0.36853525002401705</v>
      </c>
      <c r="O17" s="26">
        <v>9.6975141414350624E-2</v>
      </c>
      <c r="P17" s="26">
        <v>7.5089999702069241E-2</v>
      </c>
      <c r="R17" s="50">
        <v>0.31084303289074322</v>
      </c>
      <c r="S17" s="50">
        <v>0.15384246012297487</v>
      </c>
      <c r="T17" s="50">
        <v>0.32008454857986762</v>
      </c>
      <c r="U17" s="50">
        <v>7.6509600666056402E-2</v>
      </c>
      <c r="V17" s="50">
        <v>0.30674305584505934</v>
      </c>
      <c r="W17" s="50">
        <v>0.11652675242736177</v>
      </c>
      <c r="X17" s="50">
        <v>0.1002949180414071</v>
      </c>
      <c r="Y17" s="50">
        <v>0.12800724189064133</v>
      </c>
      <c r="Z17" s="50">
        <v>0.23489367368272751</v>
      </c>
      <c r="AA17" s="50">
        <v>0.11268259827769618</v>
      </c>
      <c r="AB17" s="50">
        <v>5.3395108333437309E-2</v>
      </c>
      <c r="AC17" s="50">
        <v>0.10367536582082465</v>
      </c>
      <c r="AE17" s="50">
        <v>0.2111318996579902</v>
      </c>
      <c r="AF17" s="50">
        <v>9.3371342220468043E-2</v>
      </c>
      <c r="AG17" s="50">
        <v>0.55509144914346509</v>
      </c>
      <c r="AH17" s="50">
        <v>0.31261566522566031</v>
      </c>
      <c r="AI17" s="50">
        <v>0.15869648990269897</v>
      </c>
      <c r="AJ17" s="50">
        <v>0.13509168801344937</v>
      </c>
      <c r="AK17" s="50">
        <v>0.13323986871982296</v>
      </c>
      <c r="AL17" s="50">
        <v>0.10691274240173923</v>
      </c>
      <c r="AM17" s="50">
        <v>0.17838300118186437</v>
      </c>
      <c r="AN17" s="50">
        <v>0.22986734203751322</v>
      </c>
      <c r="AO17" s="50">
        <v>6.624438934318895E-2</v>
      </c>
      <c r="AP17" s="50">
        <v>0.20215858273358492</v>
      </c>
      <c r="AR17" s="50">
        <v>0.29005099958781666</v>
      </c>
      <c r="AS17" s="50">
        <v>6.3981112755086375E-2</v>
      </c>
      <c r="AT17" s="50">
        <v>0.10625995270278256</v>
      </c>
      <c r="AU17" s="50">
        <v>0.26440835396779688</v>
      </c>
      <c r="AV17" s="50">
        <v>0.18211159414398279</v>
      </c>
      <c r="AW17" s="50">
        <v>9.6975141414350555E-2</v>
      </c>
      <c r="AX17" s="50">
        <v>8.2756094600640859E-2</v>
      </c>
      <c r="AY17" s="50">
        <v>8.3116425421988396E-2</v>
      </c>
      <c r="AZ17" s="50">
        <v>7.4238918170597287E-2</v>
      </c>
      <c r="BA17" s="50">
        <v>0.10176467381118728</v>
      </c>
      <c r="BB17" s="50">
        <v>9.2813698423044877E-2</v>
      </c>
      <c r="BC17" s="50">
        <v>7.6106241641713104E-2</v>
      </c>
      <c r="BE17" s="50">
        <v>0.38571003960963868</v>
      </c>
      <c r="BF17" s="50">
        <v>0.18374813392094597</v>
      </c>
      <c r="BG17" s="50">
        <v>0.40559187815245246</v>
      </c>
      <c r="BH17" s="50">
        <v>0.38934956750133493</v>
      </c>
      <c r="BI17" s="50">
        <v>0.1624135556648357</v>
      </c>
      <c r="BJ17" s="50">
        <v>0.11557487081469525</v>
      </c>
      <c r="BK17" s="50">
        <v>0.22581528748233495</v>
      </c>
      <c r="BL17" s="50">
        <v>0.18179451076636319</v>
      </c>
      <c r="BM17" s="50">
        <v>0.33446359738825299</v>
      </c>
      <c r="BN17" s="50">
        <v>0.48487035355265484</v>
      </c>
      <c r="BO17" s="50">
        <v>0.22043896150052861</v>
      </c>
      <c r="BP17" s="50">
        <v>0.10113303281637495</v>
      </c>
      <c r="BR17" s="50">
        <v>0.39637423765360869</v>
      </c>
      <c r="BS17" s="50">
        <v>0.42683151140703113</v>
      </c>
      <c r="BT17" s="50">
        <v>0.32477321310214835</v>
      </c>
      <c r="BU17" s="50">
        <v>0.1964199789702257</v>
      </c>
      <c r="BV17" s="50">
        <v>0.21465264873988757</v>
      </c>
      <c r="BW17" s="50">
        <v>0.25362881431998369</v>
      </c>
      <c r="BX17" s="50">
        <v>0.12363269592078256</v>
      </c>
      <c r="BY17" s="50">
        <v>0.14653710526555483</v>
      </c>
      <c r="BZ17" s="50">
        <v>0.32707149955188825</v>
      </c>
      <c r="CA17" s="50">
        <v>0.25440776123865544</v>
      </c>
      <c r="CB17" s="50">
        <v>0.41460008463130665</v>
      </c>
      <c r="CC17" s="50">
        <v>0.60088470081921941</v>
      </c>
      <c r="CE17" s="50">
        <v>0.11889028073056225</v>
      </c>
      <c r="CF17" s="50">
        <v>0.25016936258297046</v>
      </c>
      <c r="CG17" s="50">
        <v>0.33380738908835816</v>
      </c>
      <c r="CH17" s="50">
        <v>0.21673625743413075</v>
      </c>
      <c r="CI17" s="50">
        <v>0.23509423036792049</v>
      </c>
      <c r="CJ17" s="50">
        <v>7.9186603119359031E-2</v>
      </c>
      <c r="CK17" s="50">
        <v>9.3756074605642975E-2</v>
      </c>
      <c r="CL17" s="50">
        <v>5.3064443295739866E-2</v>
      </c>
      <c r="CM17" s="50">
        <v>0.10814574959930896</v>
      </c>
      <c r="CN17" s="50">
        <v>0.16097712337922318</v>
      </c>
      <c r="CO17" s="50">
        <v>6.5287422696833533E-2</v>
      </c>
      <c r="CP17" s="50">
        <v>5.1606468825562378E-2</v>
      </c>
      <c r="CR17" s="50">
        <v>0.43352853737555325</v>
      </c>
      <c r="CS17" s="50">
        <v>9.3371342220468084E-2</v>
      </c>
      <c r="CT17" s="50">
        <v>0.25679406139359995</v>
      </c>
      <c r="CU17" s="50">
        <v>0.35214315181544753</v>
      </c>
      <c r="CV17" s="50">
        <v>0.10844630361442216</v>
      </c>
      <c r="CW17" s="50">
        <v>0.1882604912759962</v>
      </c>
      <c r="CX17" s="50">
        <v>7.4250074647786962E-2</v>
      </c>
      <c r="CY17" s="50">
        <v>0.18755856473822763</v>
      </c>
      <c r="CZ17" s="50">
        <v>0.24235214445442615</v>
      </c>
      <c r="DA17" s="50">
        <v>0.18274686657518072</v>
      </c>
      <c r="DB17" s="50">
        <v>0.10678923345836475</v>
      </c>
      <c r="DC17" s="50">
        <v>7.868687015270856E-2</v>
      </c>
      <c r="DD17" s="81"/>
      <c r="DE17" s="50">
        <v>6.9822517310333371E-2</v>
      </c>
      <c r="DF17" s="50">
        <v>0.21584333109089143</v>
      </c>
      <c r="DG17" s="50">
        <v>0.20973445092837006</v>
      </c>
      <c r="DH17" s="50">
        <v>0.3521431518154477</v>
      </c>
      <c r="DI17" s="50">
        <v>0.24967960281106236</v>
      </c>
      <c r="DJ17" s="50">
        <v>0.22911470404332832</v>
      </c>
      <c r="DK17" s="50">
        <v>0.12387307050536277</v>
      </c>
      <c r="DL17" s="50">
        <v>0.11818955396887845</v>
      </c>
      <c r="DM17" s="50">
        <v>0.13092195411503538</v>
      </c>
      <c r="DN17" s="50">
        <v>0.10155383546570267</v>
      </c>
      <c r="DO17" s="50">
        <v>0.21234803138757735</v>
      </c>
      <c r="DP17" s="50">
        <v>0.16443887967000614</v>
      </c>
      <c r="DQ17" s="81"/>
      <c r="DS17" s="50">
        <v>0.50508775398841865</v>
      </c>
      <c r="DT17" s="50">
        <v>0.13329398482631824</v>
      </c>
      <c r="DU17" s="50">
        <v>0.35888202050313556</v>
      </c>
      <c r="DV17" s="50">
        <v>0.33496032542208976</v>
      </c>
      <c r="DW17" s="50">
        <v>0.34349641242764722</v>
      </c>
      <c r="DX17" s="50">
        <v>0.20873674834298703</v>
      </c>
      <c r="DY17" s="50">
        <v>0.15503657481541105</v>
      </c>
      <c r="DZ17" s="50">
        <v>0.19877618972831054</v>
      </c>
      <c r="EA17" s="50">
        <v>0.21053722795389462</v>
      </c>
      <c r="EB17" s="50">
        <v>0.22691563075334303</v>
      </c>
      <c r="EC17" s="50">
        <v>0.20694656304135359</v>
      </c>
      <c r="ED17" s="50">
        <v>0.40668560847148261</v>
      </c>
      <c r="EF17" s="50">
        <v>0.7565097530692837</v>
      </c>
      <c r="EG17" s="50">
        <v>0.45758272280584211</v>
      </c>
      <c r="EH17" s="50">
        <v>0.72328471657639493</v>
      </c>
      <c r="EI17" s="50">
        <v>0.32268896245596845</v>
      </c>
      <c r="EJ17" s="50">
        <v>0.22544929843288988</v>
      </c>
      <c r="EK17" s="50">
        <v>0.39486956482485236</v>
      </c>
      <c r="EL17" s="50">
        <v>0.40997859342158138</v>
      </c>
      <c r="EM17" s="50">
        <v>0.22217317618026305</v>
      </c>
      <c r="EN17" s="50">
        <v>0.5922658863703778</v>
      </c>
      <c r="EO17" s="50">
        <v>0.63200661938427816</v>
      </c>
      <c r="EP17" s="50">
        <v>0.95266291207160669</v>
      </c>
      <c r="EQ17" s="50">
        <v>0.72636689162924806</v>
      </c>
      <c r="ES17" s="50">
        <v>0.10560982563656013</v>
      </c>
      <c r="ET17" s="50">
        <v>5.1330265337663536E-2</v>
      </c>
      <c r="EU17" s="50">
        <v>0.21008323320331448</v>
      </c>
      <c r="EV17" s="50">
        <v>0.12308899854738035</v>
      </c>
      <c r="EW17" s="50">
        <v>0.10029491804140701</v>
      </c>
      <c r="EX17" s="50">
        <v>7.9006223682801871E-2</v>
      </c>
      <c r="EY17" s="50">
        <v>6.1798184241993986E-2</v>
      </c>
      <c r="EZ17" s="50">
        <v>7.1604445619000687E-2</v>
      </c>
      <c r="FA17" s="50">
        <v>9.86739377259786E-2</v>
      </c>
      <c r="FB17" s="50">
        <v>5.917090439443131E-2</v>
      </c>
      <c r="FC17" s="50">
        <v>3.4066214236456442E-2</v>
      </c>
      <c r="FD17" s="50">
        <v>4.9533825786017727E-2</v>
      </c>
      <c r="FF17" s="50">
        <v>1.1716622701221744</v>
      </c>
      <c r="FG17" s="50">
        <v>0.96974366954263502</v>
      </c>
      <c r="FH17" s="50">
        <v>1.283749885584448</v>
      </c>
      <c r="FI17" s="50">
        <v>0.96034508094906168</v>
      </c>
      <c r="FJ17" s="50">
        <v>0.41773124947305768</v>
      </c>
      <c r="FK17" s="50">
        <v>5.6796283313116563E-2</v>
      </c>
      <c r="FL17" s="50">
        <v>0.23471828017741012</v>
      </c>
      <c r="FM17" s="50">
        <v>0.43924398766499329</v>
      </c>
      <c r="FN17" s="50">
        <v>0.46920874912653893</v>
      </c>
      <c r="FO17" s="50">
        <v>0.5936480699122979</v>
      </c>
      <c r="FP17" s="50">
        <v>0.92532641335157506</v>
      </c>
      <c r="FQ17" s="50">
        <v>0.94335175076245381</v>
      </c>
      <c r="FS17" s="50">
        <v>0.12124603086800265</v>
      </c>
      <c r="FT17" s="50">
        <v>5.8444366029693863E-2</v>
      </c>
      <c r="FU17" s="50">
        <v>0.11702780393055977</v>
      </c>
      <c r="FV17" s="50">
        <v>4.7774748256444087E-2</v>
      </c>
      <c r="FW17" s="50">
        <v>2.5996262934715304E-2</v>
      </c>
      <c r="FX17" s="50">
        <v>5.4654155703379795E-2</v>
      </c>
      <c r="FY17" s="50">
        <v>5.4413475532598683E-2</v>
      </c>
      <c r="FZ17" s="50">
        <v>0.13323986871982282</v>
      </c>
      <c r="GA17" s="50">
        <v>0.13614777462323877</v>
      </c>
      <c r="GB17" s="50">
        <v>3.3810339627939397E-2</v>
      </c>
      <c r="GC17" s="50">
        <v>6.5128829836609878E-2</v>
      </c>
      <c r="GD17" s="50">
        <v>5.8883667497064029E-2</v>
      </c>
    </row>
    <row r="18" spans="1:186" ht="15.75" thickBot="1" x14ac:dyDescent="0.3">
      <c r="A18" s="38">
        <v>0.625</v>
      </c>
      <c r="B18" s="25">
        <f>INDEX($E$1:$QD$1000,MATCH(Tool!$L$9,E:E,0)+ROW()-2,(MATCH(Tool!$K$5,$E$1:$QD$1,0)+(MATCH(Tool!$K$6,$E$3:$QD$3,0)-1)))</f>
        <v>2.2580206253193205</v>
      </c>
      <c r="D18" s="39">
        <v>0.625</v>
      </c>
      <c r="E18" s="26">
        <v>0.3523752539450179</v>
      </c>
      <c r="F18" s="26">
        <v>0.34561426971306192</v>
      </c>
      <c r="G18" s="26">
        <v>0.41661779493018125</v>
      </c>
      <c r="H18" s="26">
        <v>0.13482852246149821</v>
      </c>
      <c r="I18" s="26">
        <v>0.25839318952667151</v>
      </c>
      <c r="J18" s="26">
        <v>0.18327738743638866</v>
      </c>
      <c r="K18" s="26">
        <v>0.16327950289893339</v>
      </c>
      <c r="L18" s="26">
        <v>0.16414852268061417</v>
      </c>
      <c r="M18" s="26">
        <v>0.33297636025492033</v>
      </c>
      <c r="N18" s="26">
        <v>0.31775723430062308</v>
      </c>
      <c r="O18" s="26">
        <v>6.9171304938391215E-2</v>
      </c>
      <c r="P18" s="26">
        <v>9.8839382326557368E-2</v>
      </c>
      <c r="R18" s="50">
        <v>0.27894571087570191</v>
      </c>
      <c r="S18" s="50">
        <v>0.14479529272806291</v>
      </c>
      <c r="T18" s="50">
        <v>0.2789457108757018</v>
      </c>
      <c r="U18" s="50">
        <v>8.3785791966013129E-2</v>
      </c>
      <c r="V18" s="50">
        <v>0.30719681768849122</v>
      </c>
      <c r="W18" s="50">
        <v>0.12759792465087016</v>
      </c>
      <c r="X18" s="50">
        <v>9.3556452086647188E-2</v>
      </c>
      <c r="Y18" s="50">
        <v>0.10050401092351653</v>
      </c>
      <c r="Z18" s="50">
        <v>0.23450541975527772</v>
      </c>
      <c r="AA18" s="50">
        <v>0.10800665697393462</v>
      </c>
      <c r="AB18" s="50">
        <v>5.8255021578774983E-2</v>
      </c>
      <c r="AC18" s="50">
        <v>0.10582623914643843</v>
      </c>
      <c r="AE18" s="50">
        <v>0.21857043866886514</v>
      </c>
      <c r="AF18" s="50">
        <v>9.3813161720742416E-2</v>
      </c>
      <c r="AG18" s="50">
        <v>0.55376980339162896</v>
      </c>
      <c r="AH18" s="50">
        <v>0.30275421713087608</v>
      </c>
      <c r="AI18" s="50">
        <v>0.14492878561400249</v>
      </c>
      <c r="AJ18" s="50">
        <v>0.15123179043404816</v>
      </c>
      <c r="AK18" s="50">
        <v>0.14573146630013628</v>
      </c>
      <c r="AL18" s="50">
        <v>9.8632605443190219E-2</v>
      </c>
      <c r="AM18" s="50">
        <v>0.17935481927546021</v>
      </c>
      <c r="AN18" s="50">
        <v>0.18402184013307557</v>
      </c>
      <c r="AO18" s="50">
        <v>6.8349801637760499E-2</v>
      </c>
      <c r="AP18" s="50">
        <v>0.26853838255559842</v>
      </c>
      <c r="AR18" s="50">
        <v>0.237358364777777</v>
      </c>
      <c r="AS18" s="50">
        <v>5.8602466122729735E-2</v>
      </c>
      <c r="AT18" s="50">
        <v>0.10625995270278256</v>
      </c>
      <c r="AU18" s="50">
        <v>0.21895286116209017</v>
      </c>
      <c r="AV18" s="50">
        <v>0.16155067553697394</v>
      </c>
      <c r="AW18" s="50">
        <v>9.6764173087924898E-2</v>
      </c>
      <c r="AX18" s="50">
        <v>8.0439298012977972E-2</v>
      </c>
      <c r="AY18" s="50">
        <v>8.1147490278734719E-2</v>
      </c>
      <c r="AZ18" s="50">
        <v>6.9336391515450638E-2</v>
      </c>
      <c r="BA18" s="50">
        <v>8.1325185449874091E-2</v>
      </c>
      <c r="BB18" s="50">
        <v>8.1188929309518959E-2</v>
      </c>
      <c r="BC18" s="50">
        <v>5.5096481948100136E-2</v>
      </c>
      <c r="BE18" s="50">
        <v>0.36191196534565928</v>
      </c>
      <c r="BF18" s="50">
        <v>0.14777044636651238</v>
      </c>
      <c r="BG18" s="50">
        <v>0.47885217251238976</v>
      </c>
      <c r="BH18" s="50">
        <v>0.45649540654424109</v>
      </c>
      <c r="BI18" s="50">
        <v>0.18274686657518072</v>
      </c>
      <c r="BJ18" s="50">
        <v>0.13961804317416196</v>
      </c>
      <c r="BK18" s="50">
        <v>0.22875746945320979</v>
      </c>
      <c r="BL18" s="50">
        <v>0.19676497885451602</v>
      </c>
      <c r="BM18" s="50">
        <v>0.33297636025492022</v>
      </c>
      <c r="BN18" s="50">
        <v>0.50508775398841921</v>
      </c>
      <c r="BO18" s="50">
        <v>0.20375007695068678</v>
      </c>
      <c r="BP18" s="50">
        <v>0.10367536582082465</v>
      </c>
      <c r="BR18" s="50">
        <v>0.3498937472203878</v>
      </c>
      <c r="BS18" s="50">
        <v>0.39273428441341407</v>
      </c>
      <c r="BT18" s="50">
        <v>0.35486846586839493</v>
      </c>
      <c r="BU18" s="50">
        <v>0.20552180686965085</v>
      </c>
      <c r="BV18" s="50">
        <v>0.25480444686566761</v>
      </c>
      <c r="BW18" s="50">
        <v>0.2686343005386983</v>
      </c>
      <c r="BX18" s="50">
        <v>0.15926461522316024</v>
      </c>
      <c r="BY18" s="50">
        <v>0.17801817435453973</v>
      </c>
      <c r="BZ18" s="50">
        <v>0.33595525643250579</v>
      </c>
      <c r="CA18" s="50">
        <v>0.22181113413934467</v>
      </c>
      <c r="CB18" s="50">
        <v>0.33149353846856261</v>
      </c>
      <c r="CC18" s="50">
        <v>0.67294659114865407</v>
      </c>
      <c r="CE18" s="50">
        <v>0.10239893934930157</v>
      </c>
      <c r="CF18" s="50">
        <v>0.25016936258297023</v>
      </c>
      <c r="CG18" s="50">
        <v>0.31822179158721381</v>
      </c>
      <c r="CH18" s="50">
        <v>0.20766140373375835</v>
      </c>
      <c r="CI18" s="50">
        <v>0.24308219745952131</v>
      </c>
      <c r="CJ18" s="50">
        <v>9.5295955807906965E-2</v>
      </c>
      <c r="CK18" s="50">
        <v>9.8426117152774772E-2</v>
      </c>
      <c r="CL18" s="50">
        <v>5.6619164054276833E-2</v>
      </c>
      <c r="CM18" s="50">
        <v>9.5295955807906965E-2</v>
      </c>
      <c r="CN18" s="50">
        <v>0.1417475368353632</v>
      </c>
      <c r="CO18" s="50">
        <v>4.9602003319547297E-2</v>
      </c>
      <c r="CP18" s="50">
        <v>4.3767859938974474E-2</v>
      </c>
      <c r="CR18" s="50">
        <v>0.3804504301949525</v>
      </c>
      <c r="CS18" s="50">
        <v>9.5594377164982855E-2</v>
      </c>
      <c r="CT18" s="50">
        <v>0.23547058178591695</v>
      </c>
      <c r="CU18" s="50">
        <v>0.37900376380118667</v>
      </c>
      <c r="CV18" s="50">
        <v>0.11449880427651007</v>
      </c>
      <c r="CW18" s="50">
        <v>0.18393665798346362</v>
      </c>
      <c r="CX18" s="50">
        <v>0.10218722555145536</v>
      </c>
      <c r="CY18" s="50">
        <v>0.15006252475166709</v>
      </c>
      <c r="CZ18" s="50">
        <v>0.16527313361802451</v>
      </c>
      <c r="DA18" s="50">
        <v>0.17864389671560713</v>
      </c>
      <c r="DB18" s="50">
        <v>8.1005520653079463E-2</v>
      </c>
      <c r="DC18" s="50">
        <v>5.9170904394431373E-2</v>
      </c>
      <c r="DD18" s="81"/>
      <c r="DE18" s="50">
        <v>7.2754036502967662E-2</v>
      </c>
      <c r="DF18" s="50">
        <v>0.23905238780930158</v>
      </c>
      <c r="DG18" s="50">
        <v>0.25007135943864839</v>
      </c>
      <c r="DH18" s="50">
        <v>0.4032470019652501</v>
      </c>
      <c r="DI18" s="50">
        <v>0.26080430800902071</v>
      </c>
      <c r="DJ18" s="50">
        <v>0.24155971300305829</v>
      </c>
      <c r="DK18" s="50">
        <v>0.11679637129378681</v>
      </c>
      <c r="DL18" s="50">
        <v>0.13374552233212558</v>
      </c>
      <c r="DM18" s="50">
        <v>0.11298395563537189</v>
      </c>
      <c r="DN18" s="50">
        <v>0.11842282275815247</v>
      </c>
      <c r="DO18" s="50">
        <v>0.16617846222755814</v>
      </c>
      <c r="DP18" s="50">
        <v>0.16531200464611634</v>
      </c>
      <c r="DQ18" s="81"/>
      <c r="DS18" s="50">
        <v>0.52777556708617468</v>
      </c>
      <c r="DT18" s="50">
        <v>0.13896532444219398</v>
      </c>
      <c r="DU18" s="50">
        <v>0.48668559010003287</v>
      </c>
      <c r="DV18" s="50">
        <v>0.29088835097512888</v>
      </c>
      <c r="DW18" s="50">
        <v>0.3474239181528605</v>
      </c>
      <c r="DX18" s="50">
        <v>0.19884346506271086</v>
      </c>
      <c r="DY18" s="50">
        <v>0.13527015587214136</v>
      </c>
      <c r="DZ18" s="50">
        <v>0.19844004066249657</v>
      </c>
      <c r="EA18" s="50">
        <v>0.20587738085120819</v>
      </c>
      <c r="EB18" s="50">
        <v>0.2668976230585281</v>
      </c>
      <c r="EC18" s="50">
        <v>0.1314384109335783</v>
      </c>
      <c r="ED18" s="50">
        <v>0.39745134097192247</v>
      </c>
      <c r="EF18" s="50">
        <v>0.81626301138769375</v>
      </c>
      <c r="EG18" s="50">
        <v>0.45341734340469098</v>
      </c>
      <c r="EH18" s="50">
        <v>0.62709649010750246</v>
      </c>
      <c r="EI18" s="50">
        <v>0.3093050882497792</v>
      </c>
      <c r="EJ18" s="50">
        <v>0.21359234668810401</v>
      </c>
      <c r="EK18" s="50">
        <v>0.37577516421750778</v>
      </c>
      <c r="EL18" s="50">
        <v>0.38571003960963868</v>
      </c>
      <c r="EM18" s="50">
        <v>0.20695807969359428</v>
      </c>
      <c r="EN18" s="50">
        <v>0.59083988565190482</v>
      </c>
      <c r="EO18" s="50">
        <v>0.60702541317724801</v>
      </c>
      <c r="EP18" s="50">
        <v>1.0154805184226054</v>
      </c>
      <c r="EQ18" s="50">
        <v>0.75529313400347986</v>
      </c>
      <c r="ES18" s="50">
        <v>8.0615958194468262E-2</v>
      </c>
      <c r="ET18" s="50">
        <v>4.8626746358037889E-2</v>
      </c>
      <c r="EU18" s="50">
        <v>0.20147905865541677</v>
      </c>
      <c r="EV18" s="50">
        <v>0.13118001308311766</v>
      </c>
      <c r="EW18" s="50">
        <v>0.12727109981613124</v>
      </c>
      <c r="EX18" s="50">
        <v>7.6509600666056402E-2</v>
      </c>
      <c r="EY18" s="50">
        <v>5.9603508812530098E-2</v>
      </c>
      <c r="EZ18" s="50">
        <v>7.5936235208027683E-2</v>
      </c>
      <c r="FA18" s="50">
        <v>9.1792280288470057E-2</v>
      </c>
      <c r="FB18" s="50">
        <v>4.9533825786017664E-2</v>
      </c>
      <c r="FC18" s="50">
        <v>3.1576923248539675E-2</v>
      </c>
      <c r="FD18" s="50">
        <v>4.1456667718866427E-2</v>
      </c>
      <c r="FF18" s="50">
        <v>1.1136310431112943</v>
      </c>
      <c r="FG18" s="50">
        <v>0.89002882265197891</v>
      </c>
      <c r="FH18" s="50">
        <v>1.2584750374417983</v>
      </c>
      <c r="FI18" s="50">
        <v>0.89294597731539627</v>
      </c>
      <c r="FJ18" s="50">
        <v>0.42501709687378741</v>
      </c>
      <c r="FK18" s="50">
        <v>5.2292318587249954E-2</v>
      </c>
      <c r="FL18" s="50">
        <v>0.21714032039238451</v>
      </c>
      <c r="FM18" s="50">
        <v>0.43753912849266507</v>
      </c>
      <c r="FN18" s="50">
        <v>0.38279377350475075</v>
      </c>
      <c r="FO18" s="50">
        <v>0.51446027956245688</v>
      </c>
      <c r="FP18" s="50">
        <v>0.79540704799896256</v>
      </c>
      <c r="FQ18" s="50">
        <v>0.97492454315814481</v>
      </c>
      <c r="FS18" s="50">
        <v>0.11633442177888009</v>
      </c>
      <c r="FT18" s="50">
        <v>6.2979687567710829E-2</v>
      </c>
      <c r="FU18" s="50">
        <v>0.13527015587214142</v>
      </c>
      <c r="FV18" s="50">
        <v>6.6404787310766725E-2</v>
      </c>
      <c r="FW18" s="50">
        <v>7.4250074647787045E-2</v>
      </c>
      <c r="FX18" s="50">
        <v>6.8677617874943628E-2</v>
      </c>
      <c r="FY18" s="50">
        <v>5.6758964396292813E-2</v>
      </c>
      <c r="FZ18" s="50">
        <v>0.13552538251409363</v>
      </c>
      <c r="GA18" s="50">
        <v>9.7186416158044742E-2</v>
      </c>
      <c r="GB18" s="50">
        <v>5.495942608575631E-2</v>
      </c>
      <c r="GC18" s="50">
        <v>7.2013612892829093E-2</v>
      </c>
      <c r="GD18" s="50">
        <v>7.9735238148391091E-2</v>
      </c>
    </row>
    <row r="19" spans="1:186" ht="15.75" thickBot="1" x14ac:dyDescent="0.3">
      <c r="A19" s="38">
        <v>0.66666666666666696</v>
      </c>
      <c r="B19" s="25">
        <f>INDEX($E$1:$QD$1000,MATCH(Tool!$L$9,E:E,0)+ROW()-2,(MATCH(Tool!$K$5,$E$1:$QD$1,0)+(MATCH(Tool!$K$6,$E$3:$QD$3,0)-1)))</f>
        <v>1.7924695872554179</v>
      </c>
      <c r="D19" s="39">
        <v>0.66666666666666696</v>
      </c>
      <c r="E19" s="26">
        <v>0.27225464815109029</v>
      </c>
      <c r="F19" s="26">
        <v>0.34290287310337236</v>
      </c>
      <c r="G19" s="26">
        <v>0.36495891638225514</v>
      </c>
      <c r="H19" s="26">
        <v>0.12383298645740309</v>
      </c>
      <c r="I19" s="26">
        <v>0.20869042073754629</v>
      </c>
      <c r="J19" s="26">
        <v>0.15553060846239875</v>
      </c>
      <c r="K19" s="26">
        <v>0.18274686657518072</v>
      </c>
      <c r="L19" s="26">
        <v>0.17958522679309563</v>
      </c>
      <c r="M19" s="26">
        <v>0.34398572348296502</v>
      </c>
      <c r="N19" s="26">
        <v>0.31175907267429942</v>
      </c>
      <c r="O19" s="26">
        <v>6.033890833122698E-2</v>
      </c>
      <c r="P19" s="26">
        <v>0.10197580377259444</v>
      </c>
      <c r="R19" s="50">
        <v>0.30178113278785051</v>
      </c>
      <c r="S19" s="50">
        <v>0.12886965545234086</v>
      </c>
      <c r="T19" s="50">
        <v>0.23396758262289738</v>
      </c>
      <c r="U19" s="50">
        <v>7.9367256897211622E-2</v>
      </c>
      <c r="V19" s="50">
        <v>0.27184004723533339</v>
      </c>
      <c r="W19" s="50">
        <v>0.11205149305032418</v>
      </c>
      <c r="X19" s="50">
        <v>0.11472719278162598</v>
      </c>
      <c r="Y19" s="50">
        <v>0.10669484965145308</v>
      </c>
      <c r="Z19" s="50">
        <v>0.18960440406477805</v>
      </c>
      <c r="AA19" s="50">
        <v>7.0305530712249764E-2</v>
      </c>
      <c r="AB19" s="50">
        <v>5.7376820069481665E-2</v>
      </c>
      <c r="AC19" s="50">
        <v>9.8014005544672572E-2</v>
      </c>
      <c r="AE19" s="50">
        <v>0.20764986100399005</v>
      </c>
      <c r="AF19" s="50">
        <v>6.7222221391729856E-2</v>
      </c>
      <c r="AG19" s="50">
        <v>0.52267632167664202</v>
      </c>
      <c r="AH19" s="50">
        <v>0.23141477880026184</v>
      </c>
      <c r="AI19" s="50">
        <v>0.12800724189064133</v>
      </c>
      <c r="AJ19" s="50">
        <v>0.13351782018653122</v>
      </c>
      <c r="AK19" s="50">
        <v>0.13939239555784275</v>
      </c>
      <c r="AL19" s="50">
        <v>9.9046448004407386E-2</v>
      </c>
      <c r="AM19" s="50">
        <v>0.1456242714046177</v>
      </c>
      <c r="AN19" s="50">
        <v>0.15615664208259419</v>
      </c>
      <c r="AO19" s="50">
        <v>4.868266058754913E-2</v>
      </c>
      <c r="AP19" s="50">
        <v>0.16212558843467528</v>
      </c>
      <c r="AR19" s="50">
        <v>0.22838830738980748</v>
      </c>
      <c r="AS19" s="50">
        <v>4.1590551487860748E-2</v>
      </c>
      <c r="AT19" s="50">
        <v>0.11427071907613723</v>
      </c>
      <c r="AU19" s="50">
        <v>0.20023722261366686</v>
      </c>
      <c r="AV19" s="50">
        <v>0.18498195215067983</v>
      </c>
      <c r="AW19" s="50">
        <v>7.9548185224825749E-2</v>
      </c>
      <c r="AX19" s="50">
        <v>9.3955980880836898E-2</v>
      </c>
      <c r="AY19" s="50">
        <v>9.4758447574222346E-2</v>
      </c>
      <c r="AZ19" s="50">
        <v>6.0640602315583957E-2</v>
      </c>
      <c r="BA19" s="50">
        <v>6.1207759741500944E-2</v>
      </c>
      <c r="BB19" s="50">
        <v>7.116971200193084E-2</v>
      </c>
      <c r="BC19" s="50">
        <v>4.6898725418364831E-2</v>
      </c>
      <c r="BE19" s="50">
        <v>0.36292572376385157</v>
      </c>
      <c r="BF19" s="50">
        <v>0.15384246012297492</v>
      </c>
      <c r="BG19" s="50">
        <v>0.46578789939395315</v>
      </c>
      <c r="BH19" s="50">
        <v>0.46616062909038619</v>
      </c>
      <c r="BI19" s="50">
        <v>0.20113986839224901</v>
      </c>
      <c r="BJ19" s="50">
        <v>0.1270915842718269</v>
      </c>
      <c r="BK19" s="50">
        <v>0.33911347737770087</v>
      </c>
      <c r="BL19" s="50">
        <v>0.18723518797373997</v>
      </c>
      <c r="BM19" s="50">
        <v>0.29133656099031813</v>
      </c>
      <c r="BN19" s="50">
        <v>0.44094355409378128</v>
      </c>
      <c r="BO19" s="50">
        <v>0.14617867793515602</v>
      </c>
      <c r="BP19" s="50">
        <v>9.5161388697920263E-2</v>
      </c>
      <c r="BR19" s="50">
        <v>0.29135102703823146</v>
      </c>
      <c r="BS19" s="50">
        <v>0.39868470344796292</v>
      </c>
      <c r="BT19" s="50">
        <v>0.35436888574582093</v>
      </c>
      <c r="BU19" s="50">
        <v>0.19265155986624374</v>
      </c>
      <c r="BV19" s="50">
        <v>0.29091725386825956</v>
      </c>
      <c r="BW19" s="50">
        <v>0.25118356146932791</v>
      </c>
      <c r="BX19" s="50">
        <v>0.15503657481541111</v>
      </c>
      <c r="BY19" s="50">
        <v>0.19543173679415898</v>
      </c>
      <c r="BZ19" s="50">
        <v>0.34348011005563761</v>
      </c>
      <c r="CA19" s="50">
        <v>0.2309807987067081</v>
      </c>
      <c r="CB19" s="50">
        <v>0.23489367368272721</v>
      </c>
      <c r="CC19" s="50">
        <v>0.56909590767145424</v>
      </c>
      <c r="CE19" s="50">
        <v>8.0439298012978055E-2</v>
      </c>
      <c r="CF19" s="50">
        <v>0.23444998985799198</v>
      </c>
      <c r="CG19" s="50">
        <v>0.28746255781535618</v>
      </c>
      <c r="CH19" s="50">
        <v>0.19265155986624374</v>
      </c>
      <c r="CI19" s="50">
        <v>0.2434670240859608</v>
      </c>
      <c r="CJ19" s="50">
        <v>9.9316065464782818E-2</v>
      </c>
      <c r="CK19" s="50">
        <v>0.10756820017477807</v>
      </c>
      <c r="CL19" s="50">
        <v>5.9459073878309961E-2</v>
      </c>
      <c r="CM19" s="50">
        <v>7.0332429907486338E-2</v>
      </c>
      <c r="CN19" s="50">
        <v>0.12874621709344242</v>
      </c>
      <c r="CO19" s="50">
        <v>3.0288231580414909E-2</v>
      </c>
      <c r="CP19" s="50">
        <v>3.008080534298373E-2</v>
      </c>
      <c r="CR19" s="50">
        <v>0.31822179158721359</v>
      </c>
      <c r="CS19" s="50">
        <v>6.0521960037262353E-2</v>
      </c>
      <c r="CT19" s="50">
        <v>0.17927108361049715</v>
      </c>
      <c r="CU19" s="50">
        <v>0.36514567139484727</v>
      </c>
      <c r="CV19" s="50">
        <v>0.1104394810115696</v>
      </c>
      <c r="CW19" s="50">
        <v>0.16527313361802462</v>
      </c>
      <c r="CX19" s="50">
        <v>9.8426117152774606E-2</v>
      </c>
      <c r="CY19" s="50">
        <v>0.14174753683536309</v>
      </c>
      <c r="CZ19" s="50">
        <v>0.15932150221460617</v>
      </c>
      <c r="DA19" s="50">
        <v>0.11795659170884962</v>
      </c>
      <c r="DB19" s="50">
        <v>5.0265714512720175E-2</v>
      </c>
      <c r="DC19" s="50">
        <v>4.0779530558741756E-2</v>
      </c>
      <c r="DD19" s="81"/>
      <c r="DE19" s="50">
        <v>6.1650223768004955E-2</v>
      </c>
      <c r="DF19" s="50">
        <v>0.23403454401875054</v>
      </c>
      <c r="DG19" s="50">
        <v>0.24385225664762225</v>
      </c>
      <c r="DH19" s="50">
        <v>0.40550082257886039</v>
      </c>
      <c r="DI19" s="50">
        <v>0.34057028746509682</v>
      </c>
      <c r="DJ19" s="50">
        <v>0.2033969573119023</v>
      </c>
      <c r="DK19" s="50">
        <v>0.1417475368353632</v>
      </c>
      <c r="DL19" s="50">
        <v>0.15225986691664925</v>
      </c>
      <c r="DM19" s="50">
        <v>0.12038654325740995</v>
      </c>
      <c r="DN19" s="50">
        <v>9.1969662974047489E-2</v>
      </c>
      <c r="DO19" s="50">
        <v>0.13614777462323882</v>
      </c>
      <c r="DP19" s="50">
        <v>0.17677111638625734</v>
      </c>
      <c r="DQ19" s="81"/>
      <c r="DS19" s="50">
        <v>0.50322701505780265</v>
      </c>
      <c r="DT19" s="50">
        <v>0.13051711702536078</v>
      </c>
      <c r="DU19" s="50">
        <v>0.42558102925965724</v>
      </c>
      <c r="DV19" s="50">
        <v>0.25485736941746445</v>
      </c>
      <c r="DW19" s="50">
        <v>0.2831827890432474</v>
      </c>
      <c r="DX19" s="50">
        <v>0.19299213414197858</v>
      </c>
      <c r="DY19" s="50">
        <v>0.13098019588506712</v>
      </c>
      <c r="DZ19" s="50">
        <v>0.18274686657518072</v>
      </c>
      <c r="EA19" s="50">
        <v>0.15756429568560951</v>
      </c>
      <c r="EB19" s="50">
        <v>0.18594539788722395</v>
      </c>
      <c r="EC19" s="50">
        <v>0.10544410856838614</v>
      </c>
      <c r="ED19" s="50">
        <v>0.30043723066198469</v>
      </c>
      <c r="EF19" s="50">
        <v>0.75882245112344071</v>
      </c>
      <c r="EG19" s="50">
        <v>0.45405746191270741</v>
      </c>
      <c r="EH19" s="50">
        <v>0.54457697612334066</v>
      </c>
      <c r="EI19" s="50">
        <v>0.27635403304885126</v>
      </c>
      <c r="EJ19" s="50">
        <v>0.18658954996417121</v>
      </c>
      <c r="EK19" s="50">
        <v>0.36778399700468206</v>
      </c>
      <c r="EL19" s="50">
        <v>0.3609000965045861</v>
      </c>
      <c r="EM19" s="50">
        <v>0.18306505605673501</v>
      </c>
      <c r="EN19" s="50">
        <v>0.56902866779428452</v>
      </c>
      <c r="EO19" s="50">
        <v>0.60360876786018469</v>
      </c>
      <c r="EP19" s="50">
        <v>0.96782825584585475</v>
      </c>
      <c r="EQ19" s="50">
        <v>0.76643532016044147</v>
      </c>
      <c r="ES19" s="50">
        <v>6.7597690612036215E-2</v>
      </c>
      <c r="ET19" s="50">
        <v>5.1185537231269548E-2</v>
      </c>
      <c r="EU19" s="50">
        <v>0.16040493034917117</v>
      </c>
      <c r="EV19" s="50">
        <v>0.12861463641929291</v>
      </c>
      <c r="EW19" s="50">
        <v>0.12580729328659415</v>
      </c>
      <c r="EX19" s="50">
        <v>8.0092619590898209E-2</v>
      </c>
      <c r="EY19" s="50">
        <v>6.7597690612036257E-2</v>
      </c>
      <c r="EZ19" s="50">
        <v>7.661778300859852E-2</v>
      </c>
      <c r="FA19" s="50">
        <v>8.3038265164012734E-2</v>
      </c>
      <c r="FB19" s="50">
        <v>4.1912231443222661E-2</v>
      </c>
      <c r="FC19" s="50">
        <v>1.4002144874575441E-2</v>
      </c>
      <c r="FD19" s="50">
        <v>2.6555589779310069E-2</v>
      </c>
      <c r="FF19" s="50">
        <v>1.0792257646049577</v>
      </c>
      <c r="FG19" s="50">
        <v>0.81615576461645278</v>
      </c>
      <c r="FH19" s="50">
        <v>1.1232166072314291</v>
      </c>
      <c r="FI19" s="50">
        <v>0.87792146998970699</v>
      </c>
      <c r="FJ19" s="50">
        <v>0.41606181040180157</v>
      </c>
      <c r="FK19" s="50">
        <v>5.1882720049407555E-2</v>
      </c>
      <c r="FL19" s="50">
        <v>0.20318073094024119</v>
      </c>
      <c r="FM19" s="50">
        <v>0.42501709687378669</v>
      </c>
      <c r="FN19" s="50">
        <v>0.41689597283882279</v>
      </c>
      <c r="FO19" s="50">
        <v>0.50322701505780265</v>
      </c>
      <c r="FP19" s="50">
        <v>0.81531896793050118</v>
      </c>
      <c r="FQ19" s="50">
        <v>1.0538157964788348</v>
      </c>
      <c r="FS19" s="50">
        <v>9.4156171113760539E-2</v>
      </c>
      <c r="FT19" s="50">
        <v>5.7658129564703273E-2</v>
      </c>
      <c r="FU19" s="50">
        <v>0.10999446013348518</v>
      </c>
      <c r="FV19" s="50">
        <v>4.8162458486530377E-2</v>
      </c>
      <c r="FW19" s="50">
        <v>3.3621631192270747E-2</v>
      </c>
      <c r="FX19" s="50">
        <v>7.8826118379074231E-2</v>
      </c>
      <c r="FY19" s="50">
        <v>9.658067596917444E-2</v>
      </c>
      <c r="FZ19" s="50">
        <v>0.11912447031676045</v>
      </c>
      <c r="GA19" s="50">
        <v>9.3636267056399616E-2</v>
      </c>
      <c r="GB19" s="50">
        <v>2.8030572229501522E-2</v>
      </c>
      <c r="GC19" s="50">
        <v>6.2626159567776271E-2</v>
      </c>
      <c r="GD19" s="50">
        <v>8.347780067976901E-2</v>
      </c>
    </row>
    <row r="20" spans="1:186" ht="15.75" thickBot="1" x14ac:dyDescent="0.3">
      <c r="A20" s="38">
        <v>0.70833333333333304</v>
      </c>
      <c r="B20" s="25">
        <f>INDEX($E$1:$QD$1000,MATCH(Tool!$L$9,E:E,0)+ROW()-2,(MATCH(Tool!$K$5,$E$1:$QD$1,0)+(MATCH(Tool!$K$6,$E$3:$QD$3,0)-1)))</f>
        <v>1.6775809882617034</v>
      </c>
      <c r="D20" s="39">
        <v>0.70833333333333304</v>
      </c>
      <c r="E20" s="26">
        <v>0.25480444686566767</v>
      </c>
      <c r="F20" s="26">
        <v>0.28227125716121665</v>
      </c>
      <c r="G20" s="26">
        <v>0.30043723066198497</v>
      </c>
      <c r="H20" s="26">
        <v>8.009261959089807E-2</v>
      </c>
      <c r="I20" s="26">
        <v>0.16356883449660919</v>
      </c>
      <c r="J20" s="26">
        <v>0.14205476123817568</v>
      </c>
      <c r="K20" s="26">
        <v>0.15559593654334611</v>
      </c>
      <c r="L20" s="26">
        <v>0.15587612123579017</v>
      </c>
      <c r="M20" s="26">
        <v>0.27290503679926137</v>
      </c>
      <c r="N20" s="26">
        <v>0.33476798530308971</v>
      </c>
      <c r="O20" s="26">
        <v>5.3395108333437288E-2</v>
      </c>
      <c r="P20" s="26">
        <v>8.4933776304931166E-2</v>
      </c>
      <c r="R20" s="50">
        <v>0.28746255781535607</v>
      </c>
      <c r="S20" s="50">
        <v>0.11390478849905071</v>
      </c>
      <c r="T20" s="50">
        <v>0.15447855528653856</v>
      </c>
      <c r="U20" s="50">
        <v>7.3035067463247422E-2</v>
      </c>
      <c r="V20" s="50">
        <v>0.24694875648747916</v>
      </c>
      <c r="W20" s="50">
        <v>9.86739377259786E-2</v>
      </c>
      <c r="X20" s="50">
        <v>9.6173735455027345E-2</v>
      </c>
      <c r="Y20" s="50">
        <v>9.5565470489289636E-2</v>
      </c>
      <c r="Z20" s="50">
        <v>0.14260007642617181</v>
      </c>
      <c r="AA20" s="50">
        <v>5.3198331651426352E-2</v>
      </c>
      <c r="AB20" s="50">
        <v>5.5362102345796985E-2</v>
      </c>
      <c r="AC20" s="50">
        <v>8.4568208186563687E-2</v>
      </c>
      <c r="AE20" s="50">
        <v>0.16011934300320385</v>
      </c>
      <c r="AF20" s="50">
        <v>5.5646983961763256E-2</v>
      </c>
      <c r="AG20" s="50">
        <v>0.45180938451555441</v>
      </c>
      <c r="AH20" s="50">
        <v>0.26482893981793071</v>
      </c>
      <c r="AI20" s="50">
        <v>0.10800665697393456</v>
      </c>
      <c r="AJ20" s="50">
        <v>0.12160997442543219</v>
      </c>
      <c r="AK20" s="50">
        <v>0.16414852268061417</v>
      </c>
      <c r="AL20" s="50">
        <v>8.2217553380557612E-2</v>
      </c>
      <c r="AM20" s="50">
        <v>0.13827643122400748</v>
      </c>
      <c r="AN20" s="50">
        <v>0.17895730698933027</v>
      </c>
      <c r="AO20" s="50">
        <v>5.1069950815293016E-2</v>
      </c>
      <c r="AP20" s="50">
        <v>0.19311307949200074</v>
      </c>
      <c r="AR20" s="50">
        <v>0.18021461369853978</v>
      </c>
      <c r="AS20" s="50">
        <v>3.0750921292142668E-2</v>
      </c>
      <c r="AT20" s="50">
        <v>9.8632605443190219E-2</v>
      </c>
      <c r="AU20" s="50">
        <v>0.20516664253549227</v>
      </c>
      <c r="AV20" s="50">
        <v>0.15531608780372994</v>
      </c>
      <c r="AW20" s="50">
        <v>0.12658658519101548</v>
      </c>
      <c r="AX20" s="50">
        <v>7.2259859836461465E-2</v>
      </c>
      <c r="AY20" s="50">
        <v>6.7283769950861869E-2</v>
      </c>
      <c r="AZ20" s="50">
        <v>5.311797164741907E-2</v>
      </c>
      <c r="BA20" s="50">
        <v>5.3601347608590096E-2</v>
      </c>
      <c r="BB20" s="50">
        <v>4.3283349306958846E-2</v>
      </c>
      <c r="BC20" s="50">
        <v>3.1773021417245889E-2</v>
      </c>
      <c r="BE20" s="50">
        <v>0.30856078775792151</v>
      </c>
      <c r="BF20" s="50">
        <v>0.12777908589878104</v>
      </c>
      <c r="BG20" s="50">
        <v>0.46093211672973672</v>
      </c>
      <c r="BH20" s="50">
        <v>0.42791724196902936</v>
      </c>
      <c r="BI20" s="50">
        <v>0.1592646152231601</v>
      </c>
      <c r="BJ20" s="50">
        <v>0.10701452712563851</v>
      </c>
      <c r="BK20" s="50">
        <v>0.24423789535849413</v>
      </c>
      <c r="BL20" s="50">
        <v>0.18147779566207919</v>
      </c>
      <c r="BM20" s="50">
        <v>0.23411759389165188</v>
      </c>
      <c r="BN20" s="50">
        <v>0.42164396111233154</v>
      </c>
      <c r="BO20" s="50">
        <v>0.15610986525552167</v>
      </c>
      <c r="BP20" s="50">
        <v>8.0262896106560885E-2</v>
      </c>
      <c r="BR20" s="50">
        <v>0.27225464815109007</v>
      </c>
      <c r="BS20" s="50">
        <v>0.3661241428542335</v>
      </c>
      <c r="BT20" s="50">
        <v>0.27558664177701975</v>
      </c>
      <c r="BU20" s="50">
        <v>0.21162246926650724</v>
      </c>
      <c r="BV20" s="50">
        <v>0.27768288010212322</v>
      </c>
      <c r="BW20" s="50">
        <v>0.25199689131295372</v>
      </c>
      <c r="BX20" s="50">
        <v>0.18498195215067997</v>
      </c>
      <c r="BY20" s="50">
        <v>0.17708233306906643</v>
      </c>
      <c r="BZ20" s="50">
        <v>0.35886523488923278</v>
      </c>
      <c r="CA20" s="50">
        <v>0.18084546941756621</v>
      </c>
      <c r="CB20" s="50">
        <v>0.21126030881587862</v>
      </c>
      <c r="CC20" s="50">
        <v>0.46093211672973688</v>
      </c>
      <c r="CE20" s="50">
        <v>6.5113495784757183E-2</v>
      </c>
      <c r="CF20" s="50">
        <v>0.20311979256534296</v>
      </c>
      <c r="CG20" s="50">
        <v>0.26771716483008362</v>
      </c>
      <c r="CH20" s="50">
        <v>0.18261969409082635</v>
      </c>
      <c r="CI20" s="50">
        <v>0.24308219745952162</v>
      </c>
      <c r="CJ20" s="50">
        <v>9.8034583752781915E-2</v>
      </c>
      <c r="CK20" s="50">
        <v>0.11088570059836624</v>
      </c>
      <c r="CL20" s="50">
        <v>5.8883667497063967E-2</v>
      </c>
      <c r="CM20" s="50">
        <v>5.2429328959383591E-2</v>
      </c>
      <c r="CN20" s="50">
        <v>0.11110926041136009</v>
      </c>
      <c r="CO20" s="50">
        <v>2.3437874200829111E-2</v>
      </c>
      <c r="CP20" s="50">
        <v>2.528874271904883E-2</v>
      </c>
      <c r="CR20" s="50">
        <v>0.29091725386825956</v>
      </c>
      <c r="CS20" s="50">
        <v>5.7658129564703169E-2</v>
      </c>
      <c r="CT20" s="50">
        <v>0.13629298827392025</v>
      </c>
      <c r="CU20" s="50">
        <v>0.28245947982038538</v>
      </c>
      <c r="CV20" s="50">
        <v>9.3756074605642947E-2</v>
      </c>
      <c r="CW20" s="50">
        <v>0.11941372743042851</v>
      </c>
      <c r="CX20" s="50">
        <v>0.12483768451898432</v>
      </c>
      <c r="CY20" s="50">
        <v>0.11313483559182014</v>
      </c>
      <c r="CZ20" s="50">
        <v>0.15180033040550497</v>
      </c>
      <c r="DA20" s="50">
        <v>7.3582662258971324E-2</v>
      </c>
      <c r="DB20" s="50">
        <v>5.4372675627625683E-2</v>
      </c>
      <c r="DC20" s="50">
        <v>5.0822586596618646E-2</v>
      </c>
      <c r="DD20" s="81"/>
      <c r="DE20" s="50">
        <v>6.9341721257544911E-2</v>
      </c>
      <c r="DF20" s="50">
        <v>0.21545017393607246</v>
      </c>
      <c r="DG20" s="50">
        <v>0.25164248381905469</v>
      </c>
      <c r="DH20" s="50">
        <v>0.39210309034517454</v>
      </c>
      <c r="DI20" s="50">
        <v>0.34496573920079215</v>
      </c>
      <c r="DJ20" s="50">
        <v>0.21453466450906966</v>
      </c>
      <c r="DK20" s="50">
        <v>0.14869997991984135</v>
      </c>
      <c r="DL20" s="50">
        <v>0.17927108361049721</v>
      </c>
      <c r="DM20" s="50">
        <v>8.0639532409601547E-2</v>
      </c>
      <c r="DN20" s="50">
        <v>5.6898994673030022E-2</v>
      </c>
      <c r="DO20" s="50">
        <v>0.12785159838313825</v>
      </c>
      <c r="DP20" s="50">
        <v>0.16155067553697414</v>
      </c>
      <c r="DQ20" s="81"/>
      <c r="DS20" s="50">
        <v>0.38518191092044557</v>
      </c>
      <c r="DT20" s="50">
        <v>0.12241843967792711</v>
      </c>
      <c r="DU20" s="50">
        <v>0.36853525002401705</v>
      </c>
      <c r="DV20" s="50">
        <v>0.20198855870319249</v>
      </c>
      <c r="DW20" s="50">
        <v>0.26201547159572652</v>
      </c>
      <c r="DX20" s="50">
        <v>0.19814901819974476</v>
      </c>
      <c r="DY20" s="50">
        <v>0.11518488051221268</v>
      </c>
      <c r="DZ20" s="50">
        <v>0.13809532827486856</v>
      </c>
      <c r="EA20" s="50">
        <v>0.10256852077667672</v>
      </c>
      <c r="EB20" s="50">
        <v>0.14869997991984113</v>
      </c>
      <c r="EC20" s="50">
        <v>0.10814574959930896</v>
      </c>
      <c r="ED20" s="50">
        <v>0.29005099958781649</v>
      </c>
      <c r="EF20" s="50">
        <v>0.81542923922398647</v>
      </c>
      <c r="EG20" s="50">
        <v>0.44136912961261732</v>
      </c>
      <c r="EH20" s="50">
        <v>0.45677960021552622</v>
      </c>
      <c r="EI20" s="50">
        <v>0.2471431532955265</v>
      </c>
      <c r="EJ20" s="50">
        <v>0.14069755936444009</v>
      </c>
      <c r="EK20" s="50">
        <v>0.35471854256413832</v>
      </c>
      <c r="EL20" s="50">
        <v>0.33428745716791275</v>
      </c>
      <c r="EM20" s="50">
        <v>0.14924400369822127</v>
      </c>
      <c r="EN20" s="50">
        <v>0.55115474905923423</v>
      </c>
      <c r="EO20" s="50">
        <v>0.5974911582148632</v>
      </c>
      <c r="EP20" s="50">
        <v>0.91174108910215113</v>
      </c>
      <c r="EQ20" s="50">
        <v>0.7866036495419767</v>
      </c>
      <c r="ES20" s="50">
        <v>7.1441213663019115E-2</v>
      </c>
      <c r="ET20" s="50">
        <v>4.0467668062751219E-2</v>
      </c>
      <c r="EU20" s="50">
        <v>0.13680633232409337</v>
      </c>
      <c r="EV20" s="50">
        <v>0.13221564000286704</v>
      </c>
      <c r="EW20" s="50">
        <v>0.10092306810946899</v>
      </c>
      <c r="EX20" s="50">
        <v>8.0639532409601547E-2</v>
      </c>
      <c r="EY20" s="50">
        <v>5.4413475532598642E-2</v>
      </c>
      <c r="EZ20" s="50">
        <v>5.5233765477937E-2</v>
      </c>
      <c r="FA20" s="50">
        <v>7.6509600666056277E-2</v>
      </c>
      <c r="FB20" s="50">
        <v>3.0256032896102129E-2</v>
      </c>
      <c r="FC20" s="50">
        <v>0</v>
      </c>
      <c r="FD20" s="50">
        <v>2.15906780309413E-2</v>
      </c>
      <c r="FF20" s="50">
        <v>1.1258771260863312</v>
      </c>
      <c r="FG20" s="50">
        <v>0.68390058753831062</v>
      </c>
      <c r="FH20" s="50">
        <v>1.2085278698232509</v>
      </c>
      <c r="FI20" s="50">
        <v>0.81281201010183768</v>
      </c>
      <c r="FJ20" s="50">
        <v>0.41273628775335142</v>
      </c>
      <c r="FK20" s="50">
        <v>4.9999524169473272E-2</v>
      </c>
      <c r="FL20" s="50">
        <v>0.21429882576378476</v>
      </c>
      <c r="FM20" s="50">
        <v>0.3333277808440942</v>
      </c>
      <c r="FN20" s="50">
        <v>0.42967500115387991</v>
      </c>
      <c r="FO20" s="50">
        <v>0.49705756620888231</v>
      </c>
      <c r="FP20" s="50">
        <v>0.78720704022966381</v>
      </c>
      <c r="FQ20" s="50">
        <v>0.94781978132876898</v>
      </c>
      <c r="FS20" s="50">
        <v>7.1115494346566818E-2</v>
      </c>
      <c r="FT20" s="50">
        <v>5.2792579374007553E-2</v>
      </c>
      <c r="FU20" s="50">
        <v>0.11133312050612605</v>
      </c>
      <c r="FV20" s="50">
        <v>3.2614728461107183E-2</v>
      </c>
      <c r="FW20" s="50">
        <v>4.2601815685875427E-2</v>
      </c>
      <c r="FX20" s="50">
        <v>0.11181918180498275</v>
      </c>
      <c r="FY20" s="50">
        <v>7.3084736163916711E-2</v>
      </c>
      <c r="FZ20" s="50">
        <v>9.9877602691264583E-2</v>
      </c>
      <c r="GA20" s="50">
        <v>0.10234951333304619</v>
      </c>
      <c r="GB20" s="50">
        <v>2.7286437119059054E-2</v>
      </c>
      <c r="GC20" s="50">
        <v>5.4654155703379781E-2</v>
      </c>
      <c r="GD20" s="50">
        <v>9.2364664567075844E-2</v>
      </c>
    </row>
    <row r="21" spans="1:186" ht="15.75" thickBot="1" x14ac:dyDescent="0.3">
      <c r="A21" s="38">
        <v>0.75</v>
      </c>
      <c r="B21" s="25">
        <f>INDEX($E$1:$QD$1000,MATCH(Tool!$L$9,E:E,0)+ROW()-2,(MATCH(Tool!$K$5,$E$1:$QD$1,0)+(MATCH(Tool!$K$6,$E$3:$QD$3,0)-1)))</f>
        <v>1.3198054494932274</v>
      </c>
      <c r="D21" s="39">
        <v>0.75</v>
      </c>
      <c r="E21" s="26">
        <v>0.20046263034780762</v>
      </c>
      <c r="F21" s="26">
        <v>0.25497458114462634</v>
      </c>
      <c r="G21" s="26">
        <v>0.22581528748233515</v>
      </c>
      <c r="H21" s="26">
        <v>6.999936449566671E-2</v>
      </c>
      <c r="I21" s="26">
        <v>0.15088403310491796</v>
      </c>
      <c r="J21" s="26">
        <v>0.11298395563537182</v>
      </c>
      <c r="K21" s="26">
        <v>0.12507961794887204</v>
      </c>
      <c r="L21" s="26">
        <v>0.12507961794887204</v>
      </c>
      <c r="M21" s="26">
        <v>0.24037430758899569</v>
      </c>
      <c r="N21" s="26">
        <v>0.3031290366044388</v>
      </c>
      <c r="O21" s="26">
        <v>6.3401227060215573E-2</v>
      </c>
      <c r="P21" s="26">
        <v>7.6960080864070177E-2</v>
      </c>
      <c r="R21" s="50">
        <v>0.22765117517612182</v>
      </c>
      <c r="S21" s="50">
        <v>0.10037702705257368</v>
      </c>
      <c r="T21" s="50">
        <v>0.11245693226013766</v>
      </c>
      <c r="U21" s="50">
        <v>6.8841918326603746E-2</v>
      </c>
      <c r="V21" s="50">
        <v>0.22362528386288311</v>
      </c>
      <c r="W21" s="50">
        <v>8.0274648202218898E-2</v>
      </c>
      <c r="X21" s="50">
        <v>7.6788804782622483E-2</v>
      </c>
      <c r="Y21" s="50">
        <v>6.8386760794298521E-2</v>
      </c>
      <c r="Z21" s="50">
        <v>0.111355523038859</v>
      </c>
      <c r="AA21" s="50">
        <v>6.9822517310333329E-2</v>
      </c>
      <c r="AB21" s="50">
        <v>5.4654155703379705E-2</v>
      </c>
      <c r="AC21" s="50">
        <v>7.7993088389055512E-2</v>
      </c>
      <c r="AE21" s="50">
        <v>0.20799632899879236</v>
      </c>
      <c r="AF21" s="50">
        <v>4.62897725095896E-2</v>
      </c>
      <c r="AG21" s="50">
        <v>0.37213487133770656</v>
      </c>
      <c r="AH21" s="50">
        <v>0.23295668232263653</v>
      </c>
      <c r="AI21" s="50">
        <v>6.9822517310333371E-2</v>
      </c>
      <c r="AJ21" s="50">
        <v>0.12433064019595712</v>
      </c>
      <c r="AK21" s="50">
        <v>0.12219697581351596</v>
      </c>
      <c r="AL21" s="50">
        <v>6.5728737364549206E-2</v>
      </c>
      <c r="AM21" s="50">
        <v>8.341147029298443E-2</v>
      </c>
      <c r="AN21" s="50">
        <v>0.12006430403057697</v>
      </c>
      <c r="AO21" s="50">
        <v>5.1204818573569906E-2</v>
      </c>
      <c r="AP21" s="50">
        <v>0.24193015105165736</v>
      </c>
      <c r="AR21" s="50">
        <v>0.15671869304540714</v>
      </c>
      <c r="AS21" s="50">
        <v>2.1313973734061922E-2</v>
      </c>
      <c r="AT21" s="50">
        <v>6.7755016438694346E-2</v>
      </c>
      <c r="AU21" s="50">
        <v>0.13092195411503524</v>
      </c>
      <c r="AV21" s="50">
        <v>0.15728209104403573</v>
      </c>
      <c r="AW21" s="50">
        <v>0.11486437155480925</v>
      </c>
      <c r="AX21" s="50">
        <v>5.4959426085756262E-2</v>
      </c>
      <c r="AY21" s="50">
        <v>5.6062258254711908E-2</v>
      </c>
      <c r="AZ21" s="50">
        <v>4.3767859938974453E-2</v>
      </c>
      <c r="BA21" s="50">
        <v>5.0563067508029053E-2</v>
      </c>
      <c r="BB21" s="50">
        <v>5.3534037426911381E-2</v>
      </c>
      <c r="BC21" s="50">
        <v>2.9129135361369633E-2</v>
      </c>
      <c r="BE21" s="50">
        <v>0.33428745716791214</v>
      </c>
      <c r="BF21" s="50">
        <v>0.10724013743891421</v>
      </c>
      <c r="BG21" s="50">
        <v>0.43811337306572323</v>
      </c>
      <c r="BH21" s="50">
        <v>0.39876444570456626</v>
      </c>
      <c r="BI21" s="50">
        <v>0.13732096375679062</v>
      </c>
      <c r="BJ21" s="50">
        <v>0.11275035690382984</v>
      </c>
      <c r="BK21" s="50">
        <v>0.2079963289987922</v>
      </c>
      <c r="BL21" s="50">
        <v>0.1214833028768222</v>
      </c>
      <c r="BM21" s="50">
        <v>0.24835069100231169</v>
      </c>
      <c r="BN21" s="50">
        <v>0.44331133858087324</v>
      </c>
      <c r="BO21" s="50">
        <v>0.18492852518880232</v>
      </c>
      <c r="BP21" s="50">
        <v>8.0262896106560885E-2</v>
      </c>
      <c r="BR21" s="50">
        <v>0.2309807987067081</v>
      </c>
      <c r="BS21" s="50">
        <v>0.26884677163394904</v>
      </c>
      <c r="BT21" s="50">
        <v>0.27225464815109007</v>
      </c>
      <c r="BU21" s="50">
        <v>0.15727269003044753</v>
      </c>
      <c r="BV21" s="50">
        <v>0.28148284688700931</v>
      </c>
      <c r="BW21" s="50">
        <v>0.24593953616226147</v>
      </c>
      <c r="BX21" s="50">
        <v>0.20799632899879236</v>
      </c>
      <c r="BY21" s="50">
        <v>0.13298752055072471</v>
      </c>
      <c r="BZ21" s="50">
        <v>0.31547203443070432</v>
      </c>
      <c r="CA21" s="50">
        <v>0.14573146630013628</v>
      </c>
      <c r="CB21" s="50">
        <v>0.19988817465752998</v>
      </c>
      <c r="CC21" s="50">
        <v>0.41218376267580442</v>
      </c>
      <c r="CE21" s="50">
        <v>5.1737894404674016E-2</v>
      </c>
      <c r="CF21" s="50">
        <v>0.15322791041094008</v>
      </c>
      <c r="CG21" s="50">
        <v>0.23811629405650636</v>
      </c>
      <c r="CH21" s="50">
        <v>0.16437109910530961</v>
      </c>
      <c r="CI21" s="50">
        <v>0.22508370504724315</v>
      </c>
      <c r="CJ21" s="50">
        <v>9.6343154797424072E-2</v>
      </c>
      <c r="CK21" s="50">
        <v>0.1007133942123602</v>
      </c>
      <c r="CL21" s="50">
        <v>4.9151490917205505E-2</v>
      </c>
      <c r="CM21" s="50">
        <v>2.9746846129374907E-2</v>
      </c>
      <c r="CN21" s="50">
        <v>0.10560982563656018</v>
      </c>
      <c r="CO21" s="50">
        <v>2.0160717430589399E-2</v>
      </c>
      <c r="CP21" s="50">
        <v>2.7122882487995357E-2</v>
      </c>
      <c r="CR21" s="50">
        <v>0.25639531292233714</v>
      </c>
      <c r="CS21" s="50">
        <v>3.164363503618655E-2</v>
      </c>
      <c r="CT21" s="50">
        <v>8.2396806704241279E-2</v>
      </c>
      <c r="CU21" s="50">
        <v>0.24195571245380423</v>
      </c>
      <c r="CV21" s="50">
        <v>6.8386760794298521E-2</v>
      </c>
      <c r="CW21" s="50">
        <v>0.11321787679437334</v>
      </c>
      <c r="CX21" s="50">
        <v>0.10539370737016944</v>
      </c>
      <c r="CY21" s="50">
        <v>6.7597690612036299E-2</v>
      </c>
      <c r="CZ21" s="50">
        <v>0.10997224052676494</v>
      </c>
      <c r="DA21" s="50">
        <v>5.8883667497063981E-2</v>
      </c>
      <c r="DB21" s="50">
        <v>5.0935320082892414E-2</v>
      </c>
      <c r="DC21" s="50">
        <v>3.3715897393136372E-2</v>
      </c>
      <c r="DD21" s="81"/>
      <c r="DE21" s="50">
        <v>7.4417555956123441E-2</v>
      </c>
      <c r="DF21" s="50">
        <v>0.15976283576524902</v>
      </c>
      <c r="DG21" s="50">
        <v>0.22654845342857391</v>
      </c>
      <c r="DH21" s="50">
        <v>0.40946518816435046</v>
      </c>
      <c r="DI21" s="50">
        <v>0.35888202050313561</v>
      </c>
      <c r="DJ21" s="50">
        <v>0.23218487726709794</v>
      </c>
      <c r="DK21" s="50">
        <v>0.15728209104403584</v>
      </c>
      <c r="DL21" s="50">
        <v>0.16299051269543363</v>
      </c>
      <c r="DM21" s="50">
        <v>7.3206243333044207E-2</v>
      </c>
      <c r="DN21" s="50">
        <v>5.2797340895804949E-2</v>
      </c>
      <c r="DO21" s="50">
        <v>0.11345212060319836</v>
      </c>
      <c r="DP21" s="50">
        <v>0.14386313706213555</v>
      </c>
      <c r="DQ21" s="81"/>
      <c r="DS21" s="50">
        <v>0.42784174714572104</v>
      </c>
      <c r="DT21" s="50">
        <v>0.11466190796180682</v>
      </c>
      <c r="DU21" s="50">
        <v>0.3381445823147663</v>
      </c>
      <c r="DV21" s="50">
        <v>0.1358832388657662</v>
      </c>
      <c r="DW21" s="50">
        <v>0.21785459719052319</v>
      </c>
      <c r="DX21" s="50">
        <v>0.15727269003044747</v>
      </c>
      <c r="DY21" s="50">
        <v>9.8839382326557312E-2</v>
      </c>
      <c r="DZ21" s="50">
        <v>9.7193236576505651E-2</v>
      </c>
      <c r="EA21" s="50">
        <v>7.1844301960137011E-2</v>
      </c>
      <c r="EB21" s="50">
        <v>0.12948803086588195</v>
      </c>
      <c r="EC21" s="50">
        <v>0.13195622417108932</v>
      </c>
      <c r="ED21" s="50">
        <v>0.35888202050313561</v>
      </c>
      <c r="EF21" s="50">
        <v>0.77285120875503488</v>
      </c>
      <c r="EG21" s="50">
        <v>0.45791082867189642</v>
      </c>
      <c r="EH21" s="50">
        <v>0.38254849770689103</v>
      </c>
      <c r="EI21" s="50">
        <v>0.21747345495797618</v>
      </c>
      <c r="EJ21" s="50">
        <v>0.11268259827769618</v>
      </c>
      <c r="EK21" s="50">
        <v>0.32075380143510435</v>
      </c>
      <c r="EL21" s="50">
        <v>0.31175907267429975</v>
      </c>
      <c r="EM21" s="50">
        <v>0.12800724189064147</v>
      </c>
      <c r="EN21" s="50">
        <v>0.52901284055403741</v>
      </c>
      <c r="EO21" s="50">
        <v>0.61676556901508617</v>
      </c>
      <c r="EP21" s="50">
        <v>0.87968024369773334</v>
      </c>
      <c r="EQ21" s="50">
        <v>0.8187677376019632</v>
      </c>
      <c r="ES21" s="50">
        <v>7.6617783008598492E-2</v>
      </c>
      <c r="ET21" s="50">
        <v>2.1391012118924083E-2</v>
      </c>
      <c r="EU21" s="50">
        <v>8.1681353640343318E-2</v>
      </c>
      <c r="EV21" s="50">
        <v>0.10366824542300057</v>
      </c>
      <c r="EW21" s="50">
        <v>7.7647732042813167E-2</v>
      </c>
      <c r="EX21" s="50">
        <v>7.116971200193084E-2</v>
      </c>
      <c r="EY21" s="50">
        <v>2.9819234594081163E-2</v>
      </c>
      <c r="EZ21" s="50">
        <v>3.2596274258341773E-2</v>
      </c>
      <c r="FA21" s="50">
        <v>5.2155547117186805E-2</v>
      </c>
      <c r="FB21" s="50">
        <v>1.8271940204286984E-2</v>
      </c>
      <c r="FC21" s="50">
        <v>3.123780414793967E-3</v>
      </c>
      <c r="FD21" s="50">
        <v>1.9686766778470234E-2</v>
      </c>
      <c r="FF21" s="50">
        <v>1.0982758255843881</v>
      </c>
      <c r="FG21" s="50">
        <v>0.71725585264818525</v>
      </c>
      <c r="FH21" s="50">
        <v>1.1596043842447374</v>
      </c>
      <c r="FI21" s="50">
        <v>0.81031019650767733</v>
      </c>
      <c r="FJ21" s="50">
        <v>0.34398572348296502</v>
      </c>
      <c r="FK21" s="50">
        <v>5.2841795572867216E-2</v>
      </c>
      <c r="FL21" s="50">
        <v>0.20046263034780773</v>
      </c>
      <c r="FM21" s="50">
        <v>0.3108430328907435</v>
      </c>
      <c r="FN21" s="50">
        <v>0.41117208115174336</v>
      </c>
      <c r="FO21" s="50">
        <v>0.52522181878192653</v>
      </c>
      <c r="FP21" s="50">
        <v>0.81687480539290158</v>
      </c>
      <c r="FQ21" s="50">
        <v>0.95632744362644317</v>
      </c>
      <c r="FS21" s="50">
        <v>5.5646983961763298E-2</v>
      </c>
      <c r="FT21" s="50">
        <v>4.8069956991049163E-2</v>
      </c>
      <c r="FU21" s="50">
        <v>5.7602601690283889E-2</v>
      </c>
      <c r="FV21" s="50">
        <v>4.0914363577959939E-2</v>
      </c>
      <c r="FW21" s="50">
        <v>4.3767859938974418E-2</v>
      </c>
      <c r="FX21" s="50">
        <v>5.4654155703379781E-2</v>
      </c>
      <c r="FY21" s="50">
        <v>7.6960080864070177E-2</v>
      </c>
      <c r="FZ21" s="50">
        <v>6.4807319974933539E-2</v>
      </c>
      <c r="GA21" s="50">
        <v>7.8466729336243352E-2</v>
      </c>
      <c r="GB21" s="50">
        <v>2.3023235207472164E-2</v>
      </c>
      <c r="GC21" s="50">
        <v>4.713319804459469E-2</v>
      </c>
      <c r="GD21" s="50">
        <v>9.6377062524047805E-2</v>
      </c>
    </row>
    <row r="22" spans="1:186" ht="15.75" thickBot="1" x14ac:dyDescent="0.3">
      <c r="A22" s="38">
        <v>0.79166666666666696</v>
      </c>
      <c r="B22" s="25">
        <f>INDEX($E$1:$QD$1000,MATCH(Tool!$L$9,E:E,0)+ROW()-2,(MATCH(Tool!$K$5,$E$1:$QD$1,0)+(MATCH(Tool!$K$6,$E$3:$QD$3,0)-1)))</f>
        <v>1.1968983225507466</v>
      </c>
      <c r="D22" s="39">
        <v>0.79166666666666696</v>
      </c>
      <c r="E22" s="26">
        <v>0.18179451076636319</v>
      </c>
      <c r="F22" s="26">
        <v>0.22139785366041223</v>
      </c>
      <c r="G22" s="26">
        <v>0.14201084488608409</v>
      </c>
      <c r="H22" s="26">
        <v>3.3480561595393976E-2</v>
      </c>
      <c r="I22" s="26">
        <v>0.13835409521876182</v>
      </c>
      <c r="J22" s="26">
        <v>6.2780664826082883E-2</v>
      </c>
      <c r="K22" s="26">
        <v>6.9662005839192756E-2</v>
      </c>
      <c r="L22" s="26">
        <v>9.2760795542017646E-2</v>
      </c>
      <c r="M22" s="26">
        <v>0.15727269003044747</v>
      </c>
      <c r="N22" s="26">
        <v>0.21892894669808244</v>
      </c>
      <c r="O22" s="26">
        <v>4.8813293775357786E-2</v>
      </c>
      <c r="P22" s="26">
        <v>6.9822517310333371E-2</v>
      </c>
      <c r="R22" s="50">
        <v>0.22838830738980706</v>
      </c>
      <c r="S22" s="50">
        <v>9.4478500823021949E-2</v>
      </c>
      <c r="T22" s="50">
        <v>7.4585288926784205E-2</v>
      </c>
      <c r="U22" s="50">
        <v>5.650748920669859E-2</v>
      </c>
      <c r="V22" s="50">
        <v>0.1792710836104974</v>
      </c>
      <c r="W22" s="50">
        <v>6.1704448487955192E-2</v>
      </c>
      <c r="X22" s="50">
        <v>5.5509016295832936E-2</v>
      </c>
      <c r="Y22" s="50">
        <v>5.8311985415921107E-2</v>
      </c>
      <c r="Z22" s="50">
        <v>9.1995961309581292E-2</v>
      </c>
      <c r="AA22" s="50">
        <v>6.4960287622285673E-2</v>
      </c>
      <c r="AB22" s="50">
        <v>5.2155547117186778E-2</v>
      </c>
      <c r="AC22" s="50">
        <v>7.4921510610821418E-2</v>
      </c>
      <c r="AE22" s="50">
        <v>0.28832365327326881</v>
      </c>
      <c r="AF22" s="50">
        <v>4.4686037167799959E-2</v>
      </c>
      <c r="AG22" s="50">
        <v>0.2350942303679201</v>
      </c>
      <c r="AH22" s="50">
        <v>0.18327738743638852</v>
      </c>
      <c r="AI22" s="50">
        <v>4.6775631713758481E-2</v>
      </c>
      <c r="AJ22" s="50">
        <v>0.11158719187528232</v>
      </c>
      <c r="AK22" s="50">
        <v>0.11982888389370665</v>
      </c>
      <c r="AL22" s="50">
        <v>4.5677466602454551E-2</v>
      </c>
      <c r="AM22" s="50">
        <v>7.1001726913189761E-2</v>
      </c>
      <c r="AN22" s="50">
        <v>0.1393923955578428</v>
      </c>
      <c r="AO22" s="50">
        <v>5.3952270210785996E-2</v>
      </c>
      <c r="AP22" s="50">
        <v>0.19877618972831043</v>
      </c>
      <c r="AR22" s="50">
        <v>0.15170853419932145</v>
      </c>
      <c r="AS22" s="50">
        <v>2.0403894070818374E-2</v>
      </c>
      <c r="AT22" s="50">
        <v>5.2265828051488571E-2</v>
      </c>
      <c r="AU22" s="50">
        <v>9.739799754137117E-2</v>
      </c>
      <c r="AV22" s="50">
        <v>0.12339263250066962</v>
      </c>
      <c r="AW22" s="50">
        <v>7.5630861974547825E-2</v>
      </c>
      <c r="AX22" s="50">
        <v>4.7393259771600409E-2</v>
      </c>
      <c r="AY22" s="50">
        <v>2.7615516253493844E-2</v>
      </c>
      <c r="AZ22" s="50">
        <v>2.2831098918277844E-2</v>
      </c>
      <c r="BA22" s="50">
        <v>4.6775631713758418E-2</v>
      </c>
      <c r="BB22" s="50">
        <v>4.6624113020025858E-2</v>
      </c>
      <c r="BC22" s="50">
        <v>2.853410351383406E-2</v>
      </c>
      <c r="BE22" s="50">
        <v>0.34349641242764711</v>
      </c>
      <c r="BF22" s="50">
        <v>0.11720985818210138</v>
      </c>
      <c r="BG22" s="50">
        <v>0.42897510217896567</v>
      </c>
      <c r="BH22" s="50">
        <v>0.30228987025306076</v>
      </c>
      <c r="BI22" s="50">
        <v>0.11518488051221261</v>
      </c>
      <c r="BJ22" s="50">
        <v>0.10566750702928879</v>
      </c>
      <c r="BK22" s="50">
        <v>0.18755856473822763</v>
      </c>
      <c r="BL22" s="50">
        <v>0.1011330328163749</v>
      </c>
      <c r="BM22" s="50">
        <v>0.20766140373375822</v>
      </c>
      <c r="BN22" s="50">
        <v>0.46033736568477351</v>
      </c>
      <c r="BO22" s="50">
        <v>0.1481301795107331</v>
      </c>
      <c r="BP22" s="50">
        <v>7.6788804782622511E-2</v>
      </c>
      <c r="BR22" s="50">
        <v>0.25520154463355377</v>
      </c>
      <c r="BS22" s="50">
        <v>0.21980124069635323</v>
      </c>
      <c r="BT22" s="50">
        <v>0.22949698656307491</v>
      </c>
      <c r="BU22" s="50">
        <v>0.14590129911369432</v>
      </c>
      <c r="BV22" s="50">
        <v>0.22875746945321002</v>
      </c>
      <c r="BW22" s="50">
        <v>0.18294834373147242</v>
      </c>
      <c r="BX22" s="50">
        <v>0.15926461522316032</v>
      </c>
      <c r="BY22" s="50">
        <v>9.9253802678271746E-2</v>
      </c>
      <c r="BZ22" s="50">
        <v>0.20945570321748125</v>
      </c>
      <c r="CA22" s="50">
        <v>0.11795659170884962</v>
      </c>
      <c r="CB22" s="50">
        <v>0.16497208973284697</v>
      </c>
      <c r="CC22" s="50">
        <v>0.43524434754183172</v>
      </c>
      <c r="CE22" s="50">
        <v>5.1606468825562357E-2</v>
      </c>
      <c r="CF22" s="50">
        <v>0.12615479505148841</v>
      </c>
      <c r="CG22" s="50">
        <v>0.18918103471721845</v>
      </c>
      <c r="CH22" s="50">
        <v>0.13800914438203152</v>
      </c>
      <c r="CI22" s="50">
        <v>0.15115853400754933</v>
      </c>
      <c r="CJ22" s="50">
        <v>8.3973372027713891E-2</v>
      </c>
      <c r="CK22" s="50">
        <v>8.4568208186563687E-2</v>
      </c>
      <c r="CL22" s="50">
        <v>2.9472838449472627E-2</v>
      </c>
      <c r="CM22" s="50">
        <v>2.1432175055916637E-2</v>
      </c>
      <c r="CN22" s="50">
        <v>9.4758447574222401E-2</v>
      </c>
      <c r="CO22" s="50">
        <v>1.9073638546267112E-2</v>
      </c>
      <c r="CP22" s="50">
        <v>2.9645699232870665E-2</v>
      </c>
      <c r="CR22" s="50">
        <v>0.30810568342458894</v>
      </c>
      <c r="CS22" s="50">
        <v>2.2329998544861493E-2</v>
      </c>
      <c r="CT22" s="50">
        <v>7.0467028805505733E-2</v>
      </c>
      <c r="CU22" s="50">
        <v>0.20339695731190213</v>
      </c>
      <c r="CV22" s="50">
        <v>6.299039961342455E-2</v>
      </c>
      <c r="CW22" s="50">
        <v>0.1417826257542984</v>
      </c>
      <c r="CX22" s="50">
        <v>6.4502105469844334E-2</v>
      </c>
      <c r="CY22" s="50">
        <v>5.4822597701969927E-2</v>
      </c>
      <c r="CZ22" s="50">
        <v>6.5605380366990054E-2</v>
      </c>
      <c r="DA22" s="50">
        <v>6.5113495784757086E-2</v>
      </c>
      <c r="DB22" s="50">
        <v>5.5789790523396145E-2</v>
      </c>
      <c r="DC22" s="50">
        <v>5.1213527863477611E-2</v>
      </c>
      <c r="DD22" s="81"/>
      <c r="DE22" s="50">
        <v>6.5266944651283507E-2</v>
      </c>
      <c r="DF22" s="50">
        <v>0.10821063055924304</v>
      </c>
      <c r="DG22" s="50">
        <v>0.14227447881306382</v>
      </c>
      <c r="DH22" s="50">
        <v>0.34753891747858623</v>
      </c>
      <c r="DI22" s="50">
        <v>0.34251918282253829</v>
      </c>
      <c r="DJ22" s="50">
        <v>0.19367448637208812</v>
      </c>
      <c r="DK22" s="50">
        <v>0.12580729328659426</v>
      </c>
      <c r="DL22" s="50">
        <v>0.12148330287682238</v>
      </c>
      <c r="DM22" s="50">
        <v>5.2429328959383598E-2</v>
      </c>
      <c r="DN22" s="50">
        <v>4.4715867632214676E-2</v>
      </c>
      <c r="DO22" s="50">
        <v>0.11439232678400697</v>
      </c>
      <c r="DP22" s="50">
        <v>0.12556442213114558</v>
      </c>
      <c r="DQ22" s="81"/>
      <c r="DS22" s="50">
        <v>0.45089080855113012</v>
      </c>
      <c r="DT22" s="50">
        <v>9.118304148472775E-2</v>
      </c>
      <c r="DU22" s="50">
        <v>0.22508370504724323</v>
      </c>
      <c r="DV22" s="50">
        <v>7.864628699971013E-2</v>
      </c>
      <c r="DW22" s="50">
        <v>0.15475739737685765</v>
      </c>
      <c r="DX22" s="50">
        <v>0.13351782018653116</v>
      </c>
      <c r="DY22" s="50">
        <v>5.6340252418665929E-2</v>
      </c>
      <c r="DZ22" s="50">
        <v>5.8597361674722417E-2</v>
      </c>
      <c r="EA22" s="50">
        <v>4.487120007022543E-2</v>
      </c>
      <c r="EB22" s="50">
        <v>0.15420004834292222</v>
      </c>
      <c r="EC22" s="50">
        <v>0.13143841093357839</v>
      </c>
      <c r="ED22" s="50">
        <v>0.36699968846111736</v>
      </c>
      <c r="EF22" s="50">
        <v>0.78497731584064867</v>
      </c>
      <c r="EG22" s="50">
        <v>0.49357675295508396</v>
      </c>
      <c r="EH22" s="50">
        <v>0.35237525394501779</v>
      </c>
      <c r="EI22" s="50">
        <v>0.18859587211992437</v>
      </c>
      <c r="EJ22" s="50">
        <v>9.6377062524047888E-2</v>
      </c>
      <c r="EK22" s="50">
        <v>0.26567144907007967</v>
      </c>
      <c r="EL22" s="50">
        <v>0.27266967040920514</v>
      </c>
      <c r="EM22" s="50">
        <v>0.11088570059836636</v>
      </c>
      <c r="EN22" s="50">
        <v>0.50811603237069236</v>
      </c>
      <c r="EO22" s="50">
        <v>0.59295670965192959</v>
      </c>
      <c r="EP22" s="50">
        <v>0.85699871120692672</v>
      </c>
      <c r="EQ22" s="50">
        <v>0.76501267866160383</v>
      </c>
      <c r="ES22" s="50">
        <v>7.0953006608224456E-2</v>
      </c>
      <c r="ET22" s="50">
        <v>2.4038628028935444E-2</v>
      </c>
      <c r="EU22" s="50">
        <v>5.578518005092941E-2</v>
      </c>
      <c r="EV22" s="50">
        <v>6.5764745593854979E-2</v>
      </c>
      <c r="EW22" s="50">
        <v>6.2094815021317903E-2</v>
      </c>
      <c r="EX22" s="50">
        <v>4.2563308473064554E-2</v>
      </c>
      <c r="EY22" s="50">
        <v>2.2804430852720908E-2</v>
      </c>
      <c r="EZ22" s="50">
        <v>1.8146790365310903E-2</v>
      </c>
      <c r="FA22" s="50">
        <v>4.2444083588749841E-2</v>
      </c>
      <c r="FB22" s="50">
        <v>1.587627157915707E-2</v>
      </c>
      <c r="FC22" s="50">
        <v>2.9390427475917955E-3</v>
      </c>
      <c r="FD22" s="50">
        <v>2.6235002640248976E-2</v>
      </c>
      <c r="FF22" s="50">
        <v>1.0630735425940387</v>
      </c>
      <c r="FG22" s="50">
        <v>0.71725585264818525</v>
      </c>
      <c r="FH22" s="50">
        <v>1.128662417330637</v>
      </c>
      <c r="FI22" s="50">
        <v>0.78068776052488587</v>
      </c>
      <c r="FJ22" s="50">
        <v>0.31038568666758054</v>
      </c>
      <c r="FK22" s="50">
        <v>5.3673207298650154E-2</v>
      </c>
      <c r="FL22" s="50">
        <v>0.18755856473822771</v>
      </c>
      <c r="FM22" s="50">
        <v>0.26977335530233509</v>
      </c>
      <c r="FN22" s="50">
        <v>0.4151732643907185</v>
      </c>
      <c r="FO22" s="50">
        <v>0.59074245174298878</v>
      </c>
      <c r="FP22" s="50">
        <v>0.84409232259288269</v>
      </c>
      <c r="FQ22" s="50">
        <v>1.1059131541092493</v>
      </c>
      <c r="FS22" s="50">
        <v>6.5113495784757183E-2</v>
      </c>
      <c r="FT22" s="50">
        <v>4.9047148187613313E-2</v>
      </c>
      <c r="FU22" s="50">
        <v>6.1355011706694142E-2</v>
      </c>
      <c r="FV22" s="50">
        <v>2.4211340010461227E-2</v>
      </c>
      <c r="FW22" s="50">
        <v>2.7698197385062698E-2</v>
      </c>
      <c r="FX22" s="50">
        <v>6.3713035816350072E-2</v>
      </c>
      <c r="FY22" s="50">
        <v>4.5677466602454593E-2</v>
      </c>
      <c r="FZ22" s="50">
        <v>7.2919261352490591E-2</v>
      </c>
      <c r="GA22" s="50">
        <v>7.150647664345347E-2</v>
      </c>
      <c r="GB22" s="50">
        <v>2.7041350831764233E-2</v>
      </c>
      <c r="GC22" s="50">
        <v>5.053284795628693E-2</v>
      </c>
      <c r="GD22" s="50">
        <v>0.1086665736289936</v>
      </c>
    </row>
    <row r="23" spans="1:186" ht="15.75" thickBot="1" x14ac:dyDescent="0.3">
      <c r="A23" s="38">
        <v>0.83333333333333304</v>
      </c>
      <c r="B23" s="25">
        <f>INDEX($E$1:$QD$1000,MATCH(Tool!$L$9,E:E,0)+ROW()-2,(MATCH(Tool!$K$5,$E$1:$QD$1,0)+(MATCH(Tool!$K$6,$E$3:$QD$3,0)-1)))</f>
        <v>1.328733077393482</v>
      </c>
      <c r="D23" s="39">
        <v>0.83333333333333304</v>
      </c>
      <c r="E23" s="26">
        <v>0.20181863003119938</v>
      </c>
      <c r="F23" s="26">
        <v>0.16166349741283786</v>
      </c>
      <c r="G23" s="26">
        <v>0.13273549120428663</v>
      </c>
      <c r="H23" s="26">
        <v>2.1794605577801659E-2</v>
      </c>
      <c r="I23" s="26">
        <v>9.1575789150681916E-2</v>
      </c>
      <c r="J23" s="26">
        <v>6.1399233303884783E-2</v>
      </c>
      <c r="K23" s="26">
        <v>4.341584131133245E-2</v>
      </c>
      <c r="L23" s="26">
        <v>5.0952678478772662E-2</v>
      </c>
      <c r="M23" s="26">
        <v>0.14042716054156926</v>
      </c>
      <c r="N23" s="26">
        <v>0.25282513585958821</v>
      </c>
      <c r="O23" s="26">
        <v>5.8402254082691625E-2</v>
      </c>
      <c r="P23" s="26">
        <v>7.525874121138415E-2</v>
      </c>
      <c r="R23" s="50">
        <v>0.20799632899879208</v>
      </c>
      <c r="S23" s="50">
        <v>8.2070504212932341E-2</v>
      </c>
      <c r="T23" s="50">
        <v>7.2259859836461562E-2</v>
      </c>
      <c r="U23" s="50">
        <v>4.5742058815287076E-2</v>
      </c>
      <c r="V23" s="50">
        <v>0.13073070986478028</v>
      </c>
      <c r="W23" s="50">
        <v>4.6497417130126603E-2</v>
      </c>
      <c r="X23" s="50">
        <v>2.2442845185209503E-2</v>
      </c>
      <c r="Y23" s="50">
        <v>4.3885620934042968E-2</v>
      </c>
      <c r="Z23" s="50">
        <v>7.1001726913189803E-2</v>
      </c>
      <c r="AA23" s="50">
        <v>7.4417555956123441E-2</v>
      </c>
      <c r="AB23" s="50">
        <v>4.9734275258818128E-2</v>
      </c>
      <c r="AC23" s="50">
        <v>7.3250461126181776E-2</v>
      </c>
      <c r="AE23" s="50">
        <v>0.22326166558641006</v>
      </c>
      <c r="AF23" s="50">
        <v>4.0591422313735852E-2</v>
      </c>
      <c r="AG23" s="50">
        <v>0.21536146263855804</v>
      </c>
      <c r="AH23" s="50">
        <v>0.14981665501673502</v>
      </c>
      <c r="AI23" s="50">
        <v>4.2717476660872632E-2</v>
      </c>
      <c r="AJ23" s="50">
        <v>6.9667352254230874E-2</v>
      </c>
      <c r="AK23" s="50">
        <v>6.6658847306881319E-2</v>
      </c>
      <c r="AL23" s="50">
        <v>5.0692716336015957E-2</v>
      </c>
      <c r="AM23" s="50">
        <v>6.1857434654300811E-2</v>
      </c>
      <c r="AN23" s="50">
        <v>0.15006252475166723</v>
      </c>
      <c r="AO23" s="50">
        <v>5.7814809179023124E-2</v>
      </c>
      <c r="AP23" s="50">
        <v>0.22691563075334326</v>
      </c>
      <c r="AR23" s="50">
        <v>0.16472957885969947</v>
      </c>
      <c r="AS23" s="50">
        <v>1.7022544926079863E-2</v>
      </c>
      <c r="AT23" s="50">
        <v>4.5315268120431594E-2</v>
      </c>
      <c r="AU23" s="50">
        <v>6.1704448487955095E-2</v>
      </c>
      <c r="AV23" s="50">
        <v>8.3116425421988396E-2</v>
      </c>
      <c r="AW23" s="50">
        <v>4.2444083588749806E-2</v>
      </c>
      <c r="AX23" s="50">
        <v>3.1321706883816906E-2</v>
      </c>
      <c r="AY23" s="50">
        <v>2.3317145322895087E-2</v>
      </c>
      <c r="AZ23" s="50">
        <v>2.1940714180693759E-2</v>
      </c>
      <c r="BA23" s="50">
        <v>3.3810339627939397E-2</v>
      </c>
      <c r="BB23" s="50">
        <v>6.7210661913125386E-2</v>
      </c>
      <c r="BC23" s="50">
        <v>3.0168334304684082E-2</v>
      </c>
      <c r="BE23" s="50">
        <v>0.33669470280669422</v>
      </c>
      <c r="BF23" s="50">
        <v>0.11720985818210138</v>
      </c>
      <c r="BG23" s="50">
        <v>0.4318172424965761</v>
      </c>
      <c r="BH23" s="50">
        <v>0.33198732220842203</v>
      </c>
      <c r="BI23" s="50">
        <v>9.2167022698588022E-2</v>
      </c>
      <c r="BJ23" s="50">
        <v>9.7186416158044742E-2</v>
      </c>
      <c r="BK23" s="50">
        <v>0.14069755936443987</v>
      </c>
      <c r="BL23" s="50">
        <v>7.4585288926784177E-2</v>
      </c>
      <c r="BM23" s="50">
        <v>0.21017630707032306</v>
      </c>
      <c r="BN23" s="50">
        <v>0.44215286005987076</v>
      </c>
      <c r="BO23" s="50">
        <v>0.14260007642617181</v>
      </c>
      <c r="BP23" s="50">
        <v>8.168135364034336E-2</v>
      </c>
      <c r="BR23" s="50">
        <v>0.30357922816946142</v>
      </c>
      <c r="BS23" s="50">
        <v>0.20539491545100638</v>
      </c>
      <c r="BT23" s="50">
        <v>0.20147905865541663</v>
      </c>
      <c r="BU23" s="50">
        <v>8.5104734683887892E-2</v>
      </c>
      <c r="BV23" s="50">
        <v>0.14599968365553564</v>
      </c>
      <c r="BW23" s="50">
        <v>0.14151083804734993</v>
      </c>
      <c r="BX23" s="50">
        <v>0.11200650449637117</v>
      </c>
      <c r="BY23" s="50">
        <v>4.555652015183928E-2</v>
      </c>
      <c r="BZ23" s="50">
        <v>0.13221564000286723</v>
      </c>
      <c r="CA23" s="50">
        <v>7.7131611441877496E-2</v>
      </c>
      <c r="CB23" s="50">
        <v>0.18826049127599628</v>
      </c>
      <c r="CC23" s="50">
        <v>0.45354119032633256</v>
      </c>
      <c r="CE23" s="50">
        <v>5.2531136318216362E-2</v>
      </c>
      <c r="CF23" s="50">
        <v>0.12723611600659215</v>
      </c>
      <c r="CG23" s="50">
        <v>0.13991348808692722</v>
      </c>
      <c r="CH23" s="50">
        <v>0.10701452712563864</v>
      </c>
      <c r="CI23" s="50">
        <v>9.7603045890000059E-2</v>
      </c>
      <c r="CJ23" s="50">
        <v>6.4025865222167702E-2</v>
      </c>
      <c r="CK23" s="50">
        <v>6.419785075800416E-2</v>
      </c>
      <c r="CL23" s="50">
        <v>1.7960139134706794E-2</v>
      </c>
      <c r="CM23" s="50">
        <v>1.9816685368964814E-2</v>
      </c>
      <c r="CN23" s="50">
        <v>7.2259859836461521E-2</v>
      </c>
      <c r="CO23" s="50">
        <v>1.94765895577628E-2</v>
      </c>
      <c r="CP23" s="50">
        <v>3.0785795864484933E-2</v>
      </c>
      <c r="CR23" s="50">
        <v>0.21429882576378476</v>
      </c>
      <c r="CS23" s="50">
        <v>2.1545645345055937E-2</v>
      </c>
      <c r="CT23" s="50">
        <v>5.8883667497063981E-2</v>
      </c>
      <c r="CU23" s="50">
        <v>0.12482962544873756</v>
      </c>
      <c r="CV23" s="50">
        <v>2.9559184601050462E-2</v>
      </c>
      <c r="CW23" s="50">
        <v>5.2704067243726185E-2</v>
      </c>
      <c r="CX23" s="50">
        <v>2.8873119041509753E-2</v>
      </c>
      <c r="CY23" s="50">
        <v>2.5133279573308985E-2</v>
      </c>
      <c r="CZ23" s="50">
        <v>4.868266058754913E-2</v>
      </c>
      <c r="DA23" s="50">
        <v>4.6775631713758502E-2</v>
      </c>
      <c r="DB23" s="50">
        <v>5.7522569754526652E-2</v>
      </c>
      <c r="DC23" s="50">
        <v>4.6163393046158054E-2</v>
      </c>
      <c r="DD23" s="81"/>
      <c r="DE23" s="50">
        <v>6.9983275153599311E-2</v>
      </c>
      <c r="DF23" s="50">
        <v>0.14509099439186468</v>
      </c>
      <c r="DG23" s="50">
        <v>0.10388912939444593</v>
      </c>
      <c r="DH23" s="50">
        <v>0.24553920058789577</v>
      </c>
      <c r="DI23" s="50">
        <v>0.26363618127382382</v>
      </c>
      <c r="DJ23" s="50">
        <v>0.12989310261921286</v>
      </c>
      <c r="DK23" s="50">
        <v>0.12363269592078251</v>
      </c>
      <c r="DL23" s="50">
        <v>8.5300396417158891E-2</v>
      </c>
      <c r="DM23" s="50">
        <v>4.8032989581499499E-2</v>
      </c>
      <c r="DN23" s="50">
        <v>3.1052980650936972E-2</v>
      </c>
      <c r="DO23" s="50">
        <v>9.6553510956404007E-2</v>
      </c>
      <c r="DP23" s="50">
        <v>0.11725954208892134</v>
      </c>
      <c r="DQ23" s="81"/>
      <c r="DS23" s="50">
        <v>0.45796347764072737</v>
      </c>
      <c r="DT23" s="50">
        <v>0.10247462222824265</v>
      </c>
      <c r="DU23" s="50">
        <v>0.21821232223767495</v>
      </c>
      <c r="DV23" s="50">
        <v>6.2626159567776216E-2</v>
      </c>
      <c r="DW23" s="50">
        <v>0.12727109981613136</v>
      </c>
      <c r="DX23" s="50">
        <v>0.11066244086561318</v>
      </c>
      <c r="DY23" s="50">
        <v>4.0332227102268386E-2</v>
      </c>
      <c r="DZ23" s="50">
        <v>4.9918138244581314E-2</v>
      </c>
      <c r="EA23" s="50">
        <v>5.0532847956286896E-2</v>
      </c>
      <c r="EB23" s="50">
        <v>0.1624135556648357</v>
      </c>
      <c r="EC23" s="50">
        <v>0.13377927798476544</v>
      </c>
      <c r="ED23" s="50">
        <v>0.41439682514489756</v>
      </c>
      <c r="EF23" s="50">
        <v>0.7595943965893438</v>
      </c>
      <c r="EG23" s="50">
        <v>0.50517647483030048</v>
      </c>
      <c r="EH23" s="50">
        <v>0.35687148165817945</v>
      </c>
      <c r="EI23" s="50">
        <v>0.14981665501673516</v>
      </c>
      <c r="EJ23" s="50">
        <v>8.3296982401856748E-2</v>
      </c>
      <c r="EK23" s="50">
        <v>0.23141477880026193</v>
      </c>
      <c r="EL23" s="50">
        <v>0.24539725052625241</v>
      </c>
      <c r="EM23" s="50">
        <v>0.10367536582082475</v>
      </c>
      <c r="EN23" s="50">
        <v>0.50940566635602202</v>
      </c>
      <c r="EO23" s="50">
        <v>0.60059125224648802</v>
      </c>
      <c r="EP23" s="50">
        <v>0.83641104444313885</v>
      </c>
      <c r="EQ23" s="50">
        <v>0.76812037701807967</v>
      </c>
      <c r="ES23" s="50">
        <v>6.9501740551241767E-2</v>
      </c>
      <c r="ET23" s="50">
        <v>1.8732707766603449E-2</v>
      </c>
      <c r="EU23" s="50">
        <v>5.2664126473685201E-2</v>
      </c>
      <c r="EV23" s="50">
        <v>3.0379096214670467E-2</v>
      </c>
      <c r="EW23" s="50">
        <v>3.1052980650936958E-2</v>
      </c>
      <c r="EX23" s="50">
        <v>2.7816994559127454E-2</v>
      </c>
      <c r="EY23" s="50">
        <v>1.4490919112635683E-2</v>
      </c>
      <c r="EZ23" s="50">
        <v>1.293786873119571E-2</v>
      </c>
      <c r="FA23" s="50">
        <v>2.6136677953162442E-2</v>
      </c>
      <c r="FB23" s="50">
        <v>1.6630319710175263E-2</v>
      </c>
      <c r="FC23" s="50">
        <v>2.4861763035363984E-3</v>
      </c>
      <c r="FD23" s="50">
        <v>2.4213862200195689E-2</v>
      </c>
      <c r="FF23" s="50">
        <v>1.0586155939432393</v>
      </c>
      <c r="FG23" s="50">
        <v>0.81453654216752824</v>
      </c>
      <c r="FH23" s="50">
        <v>1.1138604770959053</v>
      </c>
      <c r="FI23" s="50">
        <v>0.72087644536126294</v>
      </c>
      <c r="FJ23" s="50">
        <v>0.3004372306619848</v>
      </c>
      <c r="FK23" s="50">
        <v>4.8292159831184719E-2</v>
      </c>
      <c r="FL23" s="50">
        <v>0.15060986472908156</v>
      </c>
      <c r="FM23" s="50">
        <v>0.27642386644635969</v>
      </c>
      <c r="FN23" s="50">
        <v>0.33595525643250557</v>
      </c>
      <c r="FO23" s="50">
        <v>0.62082092339252859</v>
      </c>
      <c r="FP23" s="50">
        <v>0.78557383112390389</v>
      </c>
      <c r="FQ23" s="50">
        <v>0.93637448222535169</v>
      </c>
      <c r="FS23" s="50">
        <v>7.5258741211384095E-2</v>
      </c>
      <c r="FT23" s="50">
        <v>5.0465976088536334E-2</v>
      </c>
      <c r="FU23" s="50">
        <v>4.4003592970264821E-2</v>
      </c>
      <c r="FV23" s="50">
        <v>2.1576661144537924E-2</v>
      </c>
      <c r="FW23" s="50">
        <v>1.5762327482616294E-2</v>
      </c>
      <c r="FX23" s="50">
        <v>1.9544294907081157E-2</v>
      </c>
      <c r="FY23" s="50">
        <v>4.2141259525139065E-2</v>
      </c>
      <c r="FZ23" s="50">
        <v>6.9822517310333371E-2</v>
      </c>
      <c r="GA23" s="50">
        <v>7.5981545475964252E-2</v>
      </c>
      <c r="GB23" s="50">
        <v>1.9686766778470196E-2</v>
      </c>
      <c r="GC23" s="50">
        <v>5.3395108333437337E-2</v>
      </c>
      <c r="GD23" s="50">
        <v>0.12148330287682244</v>
      </c>
    </row>
    <row r="24" spans="1:186" ht="15.75" thickBot="1" x14ac:dyDescent="0.3">
      <c r="A24" s="38">
        <v>0.875</v>
      </c>
      <c r="B24" s="25">
        <f>INDEX($E$1:$QD$1000,MATCH(Tool!$L$9,E:E,0)+ROW()-2,(MATCH(Tool!$K$5,$E$1:$QD$1,0)+(MATCH(Tool!$K$6,$E$3:$QD$3,0)-1)))</f>
        <v>1.3854444110069331</v>
      </c>
      <c r="D24" s="39">
        <v>0.875</v>
      </c>
      <c r="E24" s="26">
        <v>0.21043240194057414</v>
      </c>
      <c r="F24" s="26">
        <v>0.16550992485584404</v>
      </c>
      <c r="G24" s="26">
        <v>0.12825325189750092</v>
      </c>
      <c r="H24" s="26">
        <v>1.4888569022513018E-2</v>
      </c>
      <c r="I24" s="26">
        <v>6.3592214668128963E-2</v>
      </c>
      <c r="J24" s="26">
        <v>3.0107046230144034E-2</v>
      </c>
      <c r="K24" s="26">
        <v>2.0760360103892789E-2</v>
      </c>
      <c r="L24" s="26">
        <v>4.9278716456174453E-2</v>
      </c>
      <c r="M24" s="26">
        <v>0.13800914438203141</v>
      </c>
      <c r="N24" s="26">
        <v>0.2011398683922492</v>
      </c>
      <c r="O24" s="26">
        <v>6.293542399601415E-2</v>
      </c>
      <c r="P24" s="26">
        <v>5.121352786347759E-2</v>
      </c>
      <c r="R24" s="50">
        <v>0.17864389671560699</v>
      </c>
      <c r="S24" s="50">
        <v>7.7027437515030855E-2</v>
      </c>
      <c r="T24" s="50">
        <v>7.3416436428221363E-2</v>
      </c>
      <c r="U24" s="50">
        <v>3.1763952911520808E-2</v>
      </c>
      <c r="V24" s="50">
        <v>0.10071339421236013</v>
      </c>
      <c r="W24" s="50">
        <v>2.938953049842067E-2</v>
      </c>
      <c r="X24" s="50">
        <v>1.9620924803756167E-2</v>
      </c>
      <c r="Y24" s="50">
        <v>4.1343294943876813E-2</v>
      </c>
      <c r="Z24" s="50">
        <v>5.7086059711468254E-2</v>
      </c>
      <c r="AA24" s="50">
        <v>8.3658880444660869E-2</v>
      </c>
      <c r="AB24" s="50">
        <v>4.7389124354386435E-2</v>
      </c>
      <c r="AC24" s="50">
        <v>7.0305530712249834E-2</v>
      </c>
      <c r="AE24" s="50">
        <v>0.18691218312038385</v>
      </c>
      <c r="AF24" s="50">
        <v>2.600759851432375E-2</v>
      </c>
      <c r="AG24" s="50">
        <v>0.2243537044113938</v>
      </c>
      <c r="AH24" s="50">
        <v>9.4671293853407473E-2</v>
      </c>
      <c r="AI24" s="50">
        <v>3.0256032896102153E-2</v>
      </c>
      <c r="AJ24" s="50">
        <v>6.2010673481474987E-2</v>
      </c>
      <c r="AK24" s="50">
        <v>5.043363992372224E-2</v>
      </c>
      <c r="AL24" s="50">
        <v>2.8873119041509767E-2</v>
      </c>
      <c r="AM24" s="50">
        <v>5.4092163668115048E-2</v>
      </c>
      <c r="AN24" s="50">
        <v>0.13861318521747462</v>
      </c>
      <c r="AO24" s="50">
        <v>6.355700396130548E-2</v>
      </c>
      <c r="AP24" s="50">
        <v>0.23321848741047485</v>
      </c>
      <c r="AR24" s="50">
        <v>0.19476738018492015</v>
      </c>
      <c r="AS24" s="50">
        <v>1.6563092627653174E-2</v>
      </c>
      <c r="AT24" s="50">
        <v>3.1142384571123914E-2</v>
      </c>
      <c r="AU24" s="50">
        <v>5.8845439624963893E-2</v>
      </c>
      <c r="AV24" s="50">
        <v>7.7820282495415408E-2</v>
      </c>
      <c r="AW24" s="50">
        <v>1.8676283986005127E-2</v>
      </c>
      <c r="AX24" s="50">
        <v>2.1172805648776917E-2</v>
      </c>
      <c r="AY24" s="50">
        <v>2.2514854259321267E-2</v>
      </c>
      <c r="AZ24" s="50">
        <v>2.1216657599610791E-2</v>
      </c>
      <c r="BA24" s="50">
        <v>3.2320295985556018E-2</v>
      </c>
      <c r="BB24" s="50">
        <v>5.4092163668115034E-2</v>
      </c>
      <c r="BC24" s="50">
        <v>3.3715897393136358E-2</v>
      </c>
      <c r="BE24" s="50">
        <v>0.35989011547796634</v>
      </c>
      <c r="BF24" s="50">
        <v>0.11720985818210138</v>
      </c>
      <c r="BG24" s="50">
        <v>0.46033736568477296</v>
      </c>
      <c r="BH24" s="50">
        <v>0.25485736941746456</v>
      </c>
      <c r="BI24" s="50">
        <v>9.1772585191922537E-2</v>
      </c>
      <c r="BJ24" s="50">
        <v>9.1792280288470002E-2</v>
      </c>
      <c r="BK24" s="50">
        <v>0.11865639827820318</v>
      </c>
      <c r="BL24" s="50">
        <v>0.14122189755657211</v>
      </c>
      <c r="BM24" s="50">
        <v>0.19435844508110312</v>
      </c>
      <c r="BN24" s="50">
        <v>0.41163173092418792</v>
      </c>
      <c r="BO24" s="50">
        <v>0.17805984364965904</v>
      </c>
      <c r="BP24" s="50">
        <v>8.2396806704241363E-2</v>
      </c>
      <c r="BR24" s="50">
        <v>0.27852434280366067</v>
      </c>
      <c r="BS24" s="50">
        <v>0.20198855870319249</v>
      </c>
      <c r="BT24" s="50">
        <v>0.19844004066249668</v>
      </c>
      <c r="BU24" s="50">
        <v>5.5932841198750125E-2</v>
      </c>
      <c r="BV24" s="50">
        <v>0.10800665697393462</v>
      </c>
      <c r="BW24" s="50">
        <v>8.3411470292984471E-2</v>
      </c>
      <c r="BX24" s="50">
        <v>6.7127174738474252E-2</v>
      </c>
      <c r="BY24" s="50">
        <v>2.2014012719910585E-2</v>
      </c>
      <c r="BZ24" s="50">
        <v>0.11724408336920716</v>
      </c>
      <c r="CA24" s="50">
        <v>0.11088570059836624</v>
      </c>
      <c r="CB24" s="50">
        <v>0.1984960391686087</v>
      </c>
      <c r="CC24" s="50">
        <v>0.42108351285460693</v>
      </c>
      <c r="CE24" s="50">
        <v>4.8267038194876662E-2</v>
      </c>
      <c r="CF24" s="50">
        <v>0.13639372218579104</v>
      </c>
      <c r="CG24" s="50">
        <v>0.1284995768979241</v>
      </c>
      <c r="CH24" s="50">
        <v>9.3430171164798001E-2</v>
      </c>
      <c r="CI24" s="50">
        <v>6.7755016438694388E-2</v>
      </c>
      <c r="CJ24" s="50">
        <v>4.9338163430789193E-2</v>
      </c>
      <c r="CK24" s="50">
        <v>4.0220914670857574E-2</v>
      </c>
      <c r="CL24" s="50">
        <v>1.3340575483123153E-2</v>
      </c>
      <c r="CM24" s="50">
        <v>2.0369035489402037E-2</v>
      </c>
      <c r="CN24" s="50">
        <v>6.854530809012091E-2</v>
      </c>
      <c r="CO24" s="50">
        <v>1.94765895577628E-2</v>
      </c>
      <c r="CP24" s="50">
        <v>3.1682413996380318E-2</v>
      </c>
      <c r="CR24" s="50">
        <v>0.20799632899879228</v>
      </c>
      <c r="CS24" s="50">
        <v>1.9303208477196684E-2</v>
      </c>
      <c r="CT24" s="50">
        <v>5.3601347608590193E-2</v>
      </c>
      <c r="CU24" s="50">
        <v>9.2608811745598429E-2</v>
      </c>
      <c r="CV24" s="50">
        <v>2.2156344259392124E-2</v>
      </c>
      <c r="CW24" s="50">
        <v>2.9926584896291453E-2</v>
      </c>
      <c r="CX24" s="50">
        <v>1.6986248015864305E-2</v>
      </c>
      <c r="CY24" s="50">
        <v>1.8022213293474521E-2</v>
      </c>
      <c r="CZ24" s="50">
        <v>2.8075088746701202E-2</v>
      </c>
      <c r="DA24" s="50">
        <v>4.6041589961174474E-2</v>
      </c>
      <c r="DB24" s="50">
        <v>6.7048968329170969E-2</v>
      </c>
      <c r="DC24" s="50">
        <v>4.4240170921911341E-2</v>
      </c>
      <c r="DD24" s="81"/>
      <c r="DE24" s="50">
        <v>7.9559867452909494E-2</v>
      </c>
      <c r="DF24" s="50">
        <v>0.12832359831803669</v>
      </c>
      <c r="DG24" s="50">
        <v>8.1681353640343318E-2</v>
      </c>
      <c r="DH24" s="50">
        <v>0.14953469149916176</v>
      </c>
      <c r="DI24" s="50">
        <v>0.2086904207375464</v>
      </c>
      <c r="DJ24" s="50">
        <v>0.11533771315109055</v>
      </c>
      <c r="DK24" s="50">
        <v>8.3116425421988438E-2</v>
      </c>
      <c r="DL24" s="50">
        <v>6.634784230110416E-2</v>
      </c>
      <c r="DM24" s="50">
        <v>5.133992356618898E-2</v>
      </c>
      <c r="DN24" s="50">
        <v>3.2320295985556038E-2</v>
      </c>
      <c r="DO24" s="50">
        <v>9.8887671812916356E-2</v>
      </c>
      <c r="DP24" s="50">
        <v>0.11865639827820332</v>
      </c>
      <c r="DQ24" s="81"/>
      <c r="DS24" s="50">
        <v>0.38045043019495267</v>
      </c>
      <c r="DT24" s="50">
        <v>0.10247462222824265</v>
      </c>
      <c r="DU24" s="50">
        <v>0.18983263357631477</v>
      </c>
      <c r="DV24" s="50">
        <v>5.578979052339611E-2</v>
      </c>
      <c r="DW24" s="50">
        <v>0.11702780393055971</v>
      </c>
      <c r="DX24" s="50">
        <v>0.10633959517236685</v>
      </c>
      <c r="DY24" s="50">
        <v>3.0697076046334672E-2</v>
      </c>
      <c r="DZ24" s="50">
        <v>4.7393259771600478E-2</v>
      </c>
      <c r="EA24" s="50">
        <v>5.4092163668115069E-2</v>
      </c>
      <c r="EB24" s="50">
        <v>0.14466188184020795</v>
      </c>
      <c r="EC24" s="50">
        <v>0.14424439176228407</v>
      </c>
      <c r="ED24" s="50">
        <v>0.37161921108130225</v>
      </c>
      <c r="EF24" s="50">
        <v>0.81009522685482704</v>
      </c>
      <c r="EG24" s="50">
        <v>0.47552089039611667</v>
      </c>
      <c r="EH24" s="50">
        <v>0.37368471379391105</v>
      </c>
      <c r="EI24" s="50">
        <v>0.12759792465087016</v>
      </c>
      <c r="EJ24" s="50">
        <v>7.9735238148391133E-2</v>
      </c>
      <c r="EK24" s="50">
        <v>0.21271143353023497</v>
      </c>
      <c r="EL24" s="50">
        <v>0.23023809574360629</v>
      </c>
      <c r="EM24" s="50">
        <v>0.10669484965145314</v>
      </c>
      <c r="EN24" s="50">
        <v>0.50233961098721081</v>
      </c>
      <c r="EO24" s="50">
        <v>0.63250593572736791</v>
      </c>
      <c r="EP24" s="50">
        <v>0.83981916675700696</v>
      </c>
      <c r="EQ24" s="50">
        <v>0.7634619777583862</v>
      </c>
      <c r="ES24" s="50">
        <v>5.7744015542997851E-2</v>
      </c>
      <c r="ET24" s="50">
        <v>1.9520096443168999E-2</v>
      </c>
      <c r="EU24" s="50">
        <v>4.7891258449445001E-2</v>
      </c>
      <c r="EV24" s="50">
        <v>2.7390361029774914E-2</v>
      </c>
      <c r="EW24" s="50">
        <v>1.968676677847021E-2</v>
      </c>
      <c r="EX24" s="50">
        <v>1.6528429731423214E-2</v>
      </c>
      <c r="EY24" s="50">
        <v>1.3188595712920477E-2</v>
      </c>
      <c r="EZ24" s="50">
        <v>3.4721643982891293E-3</v>
      </c>
      <c r="FA24" s="50">
        <v>2.4604373633732721E-2</v>
      </c>
      <c r="FB24" s="50">
        <v>1.4437249096483687E-2</v>
      </c>
      <c r="FC24" s="50">
        <v>2.3948100710951764E-3</v>
      </c>
      <c r="FD24" s="50">
        <v>2.1943076106288914E-2</v>
      </c>
      <c r="FF24" s="50">
        <v>1.1419093066976456</v>
      </c>
      <c r="FG24" s="50">
        <v>0.76045276454260935</v>
      </c>
      <c r="FH24" s="50">
        <v>1.2478478682402048</v>
      </c>
      <c r="FI24" s="50">
        <v>0.60447964228220996</v>
      </c>
      <c r="FJ24" s="50">
        <v>0.2764238664463598</v>
      </c>
      <c r="FK24" s="50">
        <v>4.7005581151774618E-2</v>
      </c>
      <c r="FL24" s="50">
        <v>0.12874621709344247</v>
      </c>
      <c r="FM24" s="50">
        <v>0.28488956169621565</v>
      </c>
      <c r="FN24" s="50">
        <v>0.34196624299761186</v>
      </c>
      <c r="FO24" s="50">
        <v>0.61804527509703533</v>
      </c>
      <c r="FP24" s="50">
        <v>0.755530755500183</v>
      </c>
      <c r="FQ24" s="50">
        <v>1.0735098615863483</v>
      </c>
      <c r="FS24" s="50">
        <v>9.2562588781041899E-2</v>
      </c>
      <c r="FT24" s="50">
        <v>5.1620539479531664E-2</v>
      </c>
      <c r="FU24" s="50">
        <v>4.4477595305399471E-2</v>
      </c>
      <c r="FV24" s="50">
        <v>1.6649961818040699E-2</v>
      </c>
      <c r="FW24" s="50">
        <v>3.7299677374066568E-3</v>
      </c>
      <c r="FX24" s="50">
        <v>2.1360174528116508E-2</v>
      </c>
      <c r="FY24" s="50">
        <v>2.4213862200195689E-2</v>
      </c>
      <c r="FZ24" s="50">
        <v>2.8958290429292464E-2</v>
      </c>
      <c r="GA24" s="50">
        <v>7.0165765451045539E-2</v>
      </c>
      <c r="GB24" s="50">
        <v>1.3648028771712215E-2</v>
      </c>
      <c r="GC24" s="50">
        <v>5.6219675724485794E-2</v>
      </c>
      <c r="GD24" s="50">
        <v>0.13578092999401997</v>
      </c>
    </row>
    <row r="25" spans="1:186" ht="15.75" thickBot="1" x14ac:dyDescent="0.3">
      <c r="A25" s="38">
        <v>0.91666666666666696</v>
      </c>
      <c r="B25" s="25">
        <f>INDEX($E$1:$QD$1000,MATCH(Tool!$L$9,E:E,0)+ROW()-2,(MATCH(Tool!$K$5,$E$1:$QD$1,0)+(MATCH(Tool!$K$6,$E$3:$QD$3,0)-1)))</f>
        <v>1.2519683855098207</v>
      </c>
      <c r="D25" s="39">
        <v>0.91666666666666696</v>
      </c>
      <c r="E25" s="26">
        <v>0.19015899333342207</v>
      </c>
      <c r="F25" s="26">
        <v>0.21349154803630405</v>
      </c>
      <c r="G25" s="26">
        <v>0.11155728108419556</v>
      </c>
      <c r="H25" s="26">
        <v>1.4440822967850382E-2</v>
      </c>
      <c r="I25" s="26">
        <v>4.3065715252386234E-2</v>
      </c>
      <c r="J25" s="26">
        <v>1.8155115853955531E-2</v>
      </c>
      <c r="K25" s="26">
        <v>1.6926577410027829E-2</v>
      </c>
      <c r="L25" s="26">
        <v>4.2371120435528195E-2</v>
      </c>
      <c r="M25" s="26">
        <v>9.5713919932092301E-2</v>
      </c>
      <c r="N25" s="26">
        <v>0.22217317618026283</v>
      </c>
      <c r="O25" s="26">
        <v>4.4011465280992763E-2</v>
      </c>
      <c r="P25" s="26">
        <v>7.868687015270856E-2</v>
      </c>
      <c r="R25" s="50">
        <v>0.13198131408561922</v>
      </c>
      <c r="S25" s="50">
        <v>7.4214218519639594E-2</v>
      </c>
      <c r="T25" s="50">
        <v>9.2364664567075747E-2</v>
      </c>
      <c r="U25" s="50">
        <v>2.938953049842067E-2</v>
      </c>
      <c r="V25" s="50">
        <v>9.9461446549681851E-2</v>
      </c>
      <c r="W25" s="50">
        <v>2.1432175055916665E-2</v>
      </c>
      <c r="X25" s="50">
        <v>1.587627157915707E-2</v>
      </c>
      <c r="Y25" s="50">
        <v>4.2949426255192338E-2</v>
      </c>
      <c r="Z25" s="50">
        <v>5.5504421305385604E-2</v>
      </c>
      <c r="AA25" s="50">
        <v>7.9735238148391133E-2</v>
      </c>
      <c r="AB25" s="50">
        <v>4.2563308473064616E-2</v>
      </c>
      <c r="AC25" s="50">
        <v>6.7283769950861896E-2</v>
      </c>
      <c r="AE25" s="50">
        <v>0.17927108361049721</v>
      </c>
      <c r="AF25" s="50">
        <v>2.958697449387401E-2</v>
      </c>
      <c r="AG25" s="50">
        <v>0.22949698656307491</v>
      </c>
      <c r="AH25" s="50">
        <v>0.13325670327194925</v>
      </c>
      <c r="AI25" s="50">
        <v>2.4824267322477361E-2</v>
      </c>
      <c r="AJ25" s="50">
        <v>5.2979763637942885E-2</v>
      </c>
      <c r="AK25" s="50">
        <v>4.2486363673739216E-2</v>
      </c>
      <c r="AL25" s="50">
        <v>2.8618607220656248E-2</v>
      </c>
      <c r="AM25" s="50">
        <v>7.5281259161031192E-2</v>
      </c>
      <c r="AN25" s="50">
        <v>0.13913233518548362</v>
      </c>
      <c r="AO25" s="50">
        <v>5.3117971647419132E-2</v>
      </c>
      <c r="AP25" s="50">
        <v>0.2764238664463598</v>
      </c>
      <c r="AR25" s="50">
        <v>0.15281253377178378</v>
      </c>
      <c r="AS25" s="50">
        <v>1.7155360024626871E-2</v>
      </c>
      <c r="AT25" s="50">
        <v>3.1773021417245889E-2</v>
      </c>
      <c r="AU25" s="50">
        <v>4.8813293775357786E-2</v>
      </c>
      <c r="AV25" s="50">
        <v>6.4960287622285673E-2</v>
      </c>
      <c r="AW25" s="50">
        <v>2.4762770404169472E-2</v>
      </c>
      <c r="AX25" s="50">
        <v>1.7106009607089384E-2</v>
      </c>
      <c r="AY25" s="50">
        <v>1.7106009607089398E-2</v>
      </c>
      <c r="AZ25" s="50">
        <v>2.1649147067729642E-2</v>
      </c>
      <c r="BA25" s="50">
        <v>3.1142384571123963E-2</v>
      </c>
      <c r="BB25" s="50">
        <v>4.4378565517019179E-2</v>
      </c>
      <c r="BC25" s="50">
        <v>3.1591978996815387E-2</v>
      </c>
      <c r="BE25" s="50">
        <v>0.34105681637369323</v>
      </c>
      <c r="BF25" s="50">
        <v>0.15693986723640205</v>
      </c>
      <c r="BG25" s="50">
        <v>0.45992900120745411</v>
      </c>
      <c r="BH25" s="50">
        <v>0.25981126303645374</v>
      </c>
      <c r="BI25" s="50">
        <v>7.0305530712249764E-2</v>
      </c>
      <c r="BJ25" s="50">
        <v>8.3038265164012665E-2</v>
      </c>
      <c r="BK25" s="50">
        <v>0.12291343834772012</v>
      </c>
      <c r="BL25" s="50">
        <v>0.15531608780372994</v>
      </c>
      <c r="BM25" s="50">
        <v>0.1967649788545161</v>
      </c>
      <c r="BN25" s="50">
        <v>0.36751106742402861</v>
      </c>
      <c r="BO25" s="50">
        <v>0.1314384109335783</v>
      </c>
      <c r="BP25" s="50">
        <v>0.12124603086800255</v>
      </c>
      <c r="BR25" s="50">
        <v>0.27684311389739258</v>
      </c>
      <c r="BS25" s="50">
        <v>0.20960997944738793</v>
      </c>
      <c r="BT25" s="50">
        <v>0.13991348808692713</v>
      </c>
      <c r="BU25" s="50">
        <v>4.103070767020555E-2</v>
      </c>
      <c r="BV25" s="50">
        <v>7.6617783008598561E-2</v>
      </c>
      <c r="BW25" s="50">
        <v>7.0332429907486393E-2</v>
      </c>
      <c r="BX25" s="50">
        <v>3.1321706883816941E-2</v>
      </c>
      <c r="BY25" s="50">
        <v>1.4065264891908675E-2</v>
      </c>
      <c r="BZ25" s="50">
        <v>0.11941372743042859</v>
      </c>
      <c r="CA25" s="50">
        <v>9.2364664567075802E-2</v>
      </c>
      <c r="CB25" s="50">
        <v>0.14813017951073296</v>
      </c>
      <c r="CC25" s="50">
        <v>0.37368471379391083</v>
      </c>
      <c r="CE25" s="50">
        <v>4.4954989413842364E-2</v>
      </c>
      <c r="CF25" s="50">
        <v>0.13134608707069267</v>
      </c>
      <c r="CG25" s="50">
        <v>0.11795659170884967</v>
      </c>
      <c r="CH25" s="50">
        <v>8.0092619590898154E-2</v>
      </c>
      <c r="CI25" s="50">
        <v>5.3736137187465192E-2</v>
      </c>
      <c r="CJ25" s="50">
        <v>4.2563308473064582E-2</v>
      </c>
      <c r="CK25" s="50">
        <v>2.2731805331406583E-2</v>
      </c>
      <c r="CL25" s="50">
        <v>1.3960169949150064E-2</v>
      </c>
      <c r="CM25" s="50">
        <v>1.9140407348822077E-2</v>
      </c>
      <c r="CN25" s="50">
        <v>6.5728737364549206E-2</v>
      </c>
      <c r="CO25" s="50">
        <v>1.5635735696727018E-2</v>
      </c>
      <c r="CP25" s="50">
        <v>3.096374800257529E-2</v>
      </c>
      <c r="CR25" s="50">
        <v>0.21323969016054956</v>
      </c>
      <c r="CS25" s="50">
        <v>2.3377809785835164E-2</v>
      </c>
      <c r="CT25" s="50">
        <v>4.7393259771600478E-2</v>
      </c>
      <c r="CU25" s="50">
        <v>8.1188929309519015E-2</v>
      </c>
      <c r="CV25" s="50">
        <v>1.8146790365310892E-2</v>
      </c>
      <c r="CW25" s="50">
        <v>2.589062298454502E-2</v>
      </c>
      <c r="CX25" s="50">
        <v>3.5567330664224833E-3</v>
      </c>
      <c r="CY25" s="50">
        <v>1.604821527281481E-2</v>
      </c>
      <c r="CZ25" s="50">
        <v>4.2325081554621252E-2</v>
      </c>
      <c r="DA25" s="50">
        <v>3.3999752856200861E-2</v>
      </c>
      <c r="DB25" s="50">
        <v>6.7534828535520675E-2</v>
      </c>
      <c r="DC25" s="50">
        <v>5.4685996607805321E-2</v>
      </c>
      <c r="DD25" s="81"/>
      <c r="DE25" s="50">
        <v>7.0305530712249764E-2</v>
      </c>
      <c r="DF25" s="50">
        <v>0.12588542547340784</v>
      </c>
      <c r="DG25" s="50">
        <v>9.1379274648794043E-2</v>
      </c>
      <c r="DH25" s="50">
        <v>0.11917134510779583</v>
      </c>
      <c r="DI25" s="50">
        <v>0.15364403908967231</v>
      </c>
      <c r="DJ25" s="50">
        <v>0.10256852077667684</v>
      </c>
      <c r="DK25" s="50">
        <v>4.4358777215207375E-2</v>
      </c>
      <c r="DL25" s="50">
        <v>4.2717476660872632E-2</v>
      </c>
      <c r="DM25" s="50">
        <v>3.3870244166531692E-2</v>
      </c>
      <c r="DN25" s="50">
        <v>2.8365595465118534E-2</v>
      </c>
      <c r="DO25" s="50">
        <v>7.7395119715191793E-2</v>
      </c>
      <c r="DP25" s="50">
        <v>0.10050401092351659</v>
      </c>
      <c r="DQ25" s="81"/>
      <c r="DS25" s="50">
        <v>0.42164396111233093</v>
      </c>
      <c r="DT25" s="50">
        <v>0.11466190796180682</v>
      </c>
      <c r="DU25" s="50">
        <v>0.2139453918178528</v>
      </c>
      <c r="DV25" s="50">
        <v>6.1551714773971762E-2</v>
      </c>
      <c r="DW25" s="50">
        <v>0.11336140729144857</v>
      </c>
      <c r="DX25" s="50">
        <v>0.10169436197087546</v>
      </c>
      <c r="DY25" s="50">
        <v>3.1954754179722128E-2</v>
      </c>
      <c r="DZ25" s="50">
        <v>5.3332445029506445E-2</v>
      </c>
      <c r="EA25" s="50">
        <v>6.4497026697205306E-2</v>
      </c>
      <c r="EB25" s="50">
        <v>0.13809532827486842</v>
      </c>
      <c r="EC25" s="50">
        <v>0.14123939789496659</v>
      </c>
      <c r="ED25" s="50">
        <v>0.34643925010051019</v>
      </c>
      <c r="EF25" s="50">
        <v>0.87545746833606464</v>
      </c>
      <c r="EG25" s="50">
        <v>0.45022577367147626</v>
      </c>
      <c r="EH25" s="50">
        <v>0.35938583234424437</v>
      </c>
      <c r="EI25" s="50">
        <v>0.11321787679437334</v>
      </c>
      <c r="EJ25" s="50">
        <v>7.9735238148391091E-2</v>
      </c>
      <c r="EK25" s="50">
        <v>0.2094557032174813</v>
      </c>
      <c r="EL25" s="50">
        <v>0.20661276595002509</v>
      </c>
      <c r="EM25" s="50">
        <v>0.10669484965145314</v>
      </c>
      <c r="EN25" s="50">
        <v>0.4747287957943741</v>
      </c>
      <c r="EO25" s="50">
        <v>0.61251882265454305</v>
      </c>
      <c r="EP25" s="50">
        <v>0.8595956752346734</v>
      </c>
      <c r="EQ25" s="50">
        <v>0.75650975306928414</v>
      </c>
      <c r="ES25" s="50">
        <v>4.9406161349466585E-2</v>
      </c>
      <c r="ET25" s="50">
        <v>1.4448738638952095E-2</v>
      </c>
      <c r="EU25" s="50">
        <v>4.5556520151839273E-2</v>
      </c>
      <c r="EV25" s="50">
        <v>1.900702520069086E-2</v>
      </c>
      <c r="EW25" s="50">
        <v>1.7226332799122342E-2</v>
      </c>
      <c r="EX25" s="50">
        <v>3.6638776162979643E-3</v>
      </c>
      <c r="EY25" s="50">
        <v>2.1197404940336245E-3</v>
      </c>
      <c r="EZ25" s="50">
        <v>2.2323607615769162E-3</v>
      </c>
      <c r="FA25" s="50">
        <v>2.0860680897751161E-2</v>
      </c>
      <c r="FB25" s="50">
        <v>3.4861650443573115E-3</v>
      </c>
      <c r="FC25" s="50">
        <v>2.6636955518437953E-3</v>
      </c>
      <c r="FD25" s="50">
        <v>2.0488393801088814E-2</v>
      </c>
      <c r="FF25" s="50">
        <v>1.1927939507121534</v>
      </c>
      <c r="FG25" s="50">
        <v>0.89002882265197891</v>
      </c>
      <c r="FH25" s="50">
        <v>1.1379798918191359</v>
      </c>
      <c r="FI25" s="50">
        <v>0.6132014594916595</v>
      </c>
      <c r="FJ25" s="50">
        <v>0.31497938209263948</v>
      </c>
      <c r="FK25" s="50">
        <v>3.3675027102671617E-2</v>
      </c>
      <c r="FL25" s="50">
        <v>0.14519601748090116</v>
      </c>
      <c r="FM25" s="50">
        <v>0.28574551373873375</v>
      </c>
      <c r="FN25" s="50">
        <v>0.3954244165912878</v>
      </c>
      <c r="FO25" s="50">
        <v>0.60198635332076611</v>
      </c>
      <c r="FP25" s="50">
        <v>0.77451444608049624</v>
      </c>
      <c r="FQ25" s="50">
        <v>0.94068823996584983</v>
      </c>
      <c r="FS25" s="50">
        <v>9.6173735455027456E-2</v>
      </c>
      <c r="FT25" s="50">
        <v>4.6019861981372027E-2</v>
      </c>
      <c r="FU25" s="50">
        <v>4.1343294943876827E-2</v>
      </c>
      <c r="FV25" s="50">
        <v>2.8596056608610382E-2</v>
      </c>
      <c r="FW25" s="50">
        <v>2.9549188919710725E-3</v>
      </c>
      <c r="FX25" s="50">
        <v>2.8116457282199832E-3</v>
      </c>
      <c r="FY25" s="50">
        <v>3.347841622707441E-3</v>
      </c>
      <c r="FZ25" s="50">
        <v>2.2299287976596405E-2</v>
      </c>
      <c r="GA25" s="50">
        <v>5.4232298737572938E-2</v>
      </c>
      <c r="GB25" s="50">
        <v>3.4027231886158186E-3</v>
      </c>
      <c r="GC25" s="50">
        <v>5.0800926167901814E-2</v>
      </c>
      <c r="GD25" s="50">
        <v>0.11336140729144857</v>
      </c>
    </row>
    <row r="26" spans="1:186" ht="15.75" thickBot="1" x14ac:dyDescent="0.3">
      <c r="A26" s="38">
        <v>0.95833333333333304</v>
      </c>
      <c r="B26" s="25">
        <f>INDEX($E$1:$QD$1000,MATCH(Tool!$L$9,E:E,0)+ROW()-2,(MATCH(Tool!$K$5,$E$1:$QD$1,0)+(MATCH(Tool!$K$6,$E$3:$QD$3,0)-1)))</f>
        <v>1.5627195092321466</v>
      </c>
      <c r="D26" s="39">
        <v>0.95833333333333304</v>
      </c>
      <c r="E26" s="26">
        <v>0.2373583647777768</v>
      </c>
      <c r="F26" s="26">
        <v>0.14777044636651238</v>
      </c>
      <c r="G26" s="26">
        <v>9.9877602691264666E-2</v>
      </c>
      <c r="H26" s="26">
        <v>1.3786177323811977E-2</v>
      </c>
      <c r="I26" s="26">
        <v>2.6959982729452617E-2</v>
      </c>
      <c r="J26" s="26">
        <v>2.1504337200995351E-2</v>
      </c>
      <c r="K26" s="26">
        <v>1.6807655756853088E-2</v>
      </c>
      <c r="L26" s="26">
        <v>5.8169645400508931E-2</v>
      </c>
      <c r="M26" s="26">
        <v>7.5106862491070306E-2</v>
      </c>
      <c r="N26" s="26">
        <v>0.23622448916032157</v>
      </c>
      <c r="O26" s="26">
        <v>2.7902849420117896E-2</v>
      </c>
      <c r="P26" s="26">
        <v>9.739799754137124E-2</v>
      </c>
      <c r="R26" s="50">
        <v>0.18950664744224271</v>
      </c>
      <c r="S26" s="50">
        <v>7.1289863431850634E-2</v>
      </c>
      <c r="T26" s="50">
        <v>0.10197580377259449</v>
      </c>
      <c r="U26" s="50">
        <v>2.6800435284638512E-2</v>
      </c>
      <c r="V26" s="50">
        <v>9.9046448004407442E-2</v>
      </c>
      <c r="W26" s="50">
        <v>1.523038521823997E-2</v>
      </c>
      <c r="X26" s="50">
        <v>1.6048215272814817E-2</v>
      </c>
      <c r="Y26" s="50">
        <v>4.0891870800245957E-2</v>
      </c>
      <c r="Z26" s="50">
        <v>5.451329454673929E-2</v>
      </c>
      <c r="AA26" s="50">
        <v>6.7440608512404063E-2</v>
      </c>
      <c r="AB26" s="50">
        <v>3.3577700495052695E-2</v>
      </c>
      <c r="AC26" s="50">
        <v>6.480731997493358E-2</v>
      </c>
      <c r="AE26" s="50">
        <v>0.15006252475166715</v>
      </c>
      <c r="AF26" s="50">
        <v>4.1590551487860762E-2</v>
      </c>
      <c r="AG26" s="50">
        <v>0.19146817287196541</v>
      </c>
      <c r="AH26" s="50">
        <v>9.9530725474438989E-2</v>
      </c>
      <c r="AI26" s="50">
        <v>2.9300650930200966E-2</v>
      </c>
      <c r="AJ26" s="50">
        <v>4.3162782943740839E-2</v>
      </c>
      <c r="AK26" s="50">
        <v>4.4240170921911341E-2</v>
      </c>
      <c r="AL26" s="50">
        <v>2.6475199552089337E-2</v>
      </c>
      <c r="AM26" s="50">
        <v>5.3534037426911416E-2</v>
      </c>
      <c r="AN26" s="50">
        <v>0.13048154085337085</v>
      </c>
      <c r="AO26" s="50">
        <v>6.5287422696833491E-2</v>
      </c>
      <c r="AP26" s="50">
        <v>0.21359234668810353</v>
      </c>
      <c r="AR26" s="50">
        <v>0.12727109981613136</v>
      </c>
      <c r="AS26" s="50">
        <v>1.8521703040182146E-2</v>
      </c>
      <c r="AT26" s="50">
        <v>2.7864054415227872E-2</v>
      </c>
      <c r="AU26" s="50">
        <v>4.9999524169473272E-2</v>
      </c>
      <c r="AV26" s="50">
        <v>5.606225825471188E-2</v>
      </c>
      <c r="AW26" s="50">
        <v>1.8676283986005127E-2</v>
      </c>
      <c r="AX26" s="50">
        <v>1.7651905543942647E-2</v>
      </c>
      <c r="AY26" s="50">
        <v>1.6926577410027815E-2</v>
      </c>
      <c r="AZ26" s="50">
        <v>2.0931555177789423E-2</v>
      </c>
      <c r="BA26" s="50">
        <v>2.6394971729312745E-2</v>
      </c>
      <c r="BB26" s="50">
        <v>3.1205069309925761E-2</v>
      </c>
      <c r="BC26" s="50">
        <v>3.3152934949627573E-2</v>
      </c>
      <c r="BE26" s="50">
        <v>0.30901634002855383</v>
      </c>
      <c r="BF26" s="50">
        <v>0.14479529272806302</v>
      </c>
      <c r="BG26" s="50">
        <v>0.48426627926141141</v>
      </c>
      <c r="BH26" s="50">
        <v>0.30415011040617951</v>
      </c>
      <c r="BI26" s="50">
        <v>7.5089999702069241E-2</v>
      </c>
      <c r="BJ26" s="50">
        <v>7.3035067463247311E-2</v>
      </c>
      <c r="BK26" s="50">
        <v>0.11633442177888009</v>
      </c>
      <c r="BL26" s="50">
        <v>0.17927108361049698</v>
      </c>
      <c r="BM26" s="50">
        <v>0.22006680801444806</v>
      </c>
      <c r="BN26" s="50">
        <v>0.41717427454715539</v>
      </c>
      <c r="BO26" s="50">
        <v>0.14342066309422644</v>
      </c>
      <c r="BP26" s="50">
        <v>0.1238730705053627</v>
      </c>
      <c r="BR26" s="50">
        <v>0.28832365327326881</v>
      </c>
      <c r="BS26" s="50">
        <v>0.21940329044781059</v>
      </c>
      <c r="BT26" s="50">
        <v>0.12483768451898446</v>
      </c>
      <c r="BU26" s="50">
        <v>2.5242036659760863E-2</v>
      </c>
      <c r="BV26" s="50">
        <v>7.4250074647787045E-2</v>
      </c>
      <c r="BW26" s="50">
        <v>4.79037529076261E-2</v>
      </c>
      <c r="BX26" s="50">
        <v>2.4213862200195699E-2</v>
      </c>
      <c r="BY26" s="50">
        <v>2.6403299351540101E-3</v>
      </c>
      <c r="BZ26" s="50">
        <v>8.2852080782383083E-2</v>
      </c>
      <c r="CA26" s="50">
        <v>9.5363286909380285E-2</v>
      </c>
      <c r="CB26" s="50">
        <v>0.12810560810705562</v>
      </c>
      <c r="CC26" s="50">
        <v>0.36191196534565911</v>
      </c>
      <c r="CE26" s="50">
        <v>4.7269301875198719E-2</v>
      </c>
      <c r="CF26" s="50">
        <v>0.11618619710755397</v>
      </c>
      <c r="CG26" s="50">
        <v>0.10431753763692891</v>
      </c>
      <c r="CH26" s="50">
        <v>6.9833226832883899E-2</v>
      </c>
      <c r="CI26" s="50">
        <v>4.3532970316554891E-2</v>
      </c>
      <c r="CJ26" s="50">
        <v>3.2424370605536337E-2</v>
      </c>
      <c r="CK26" s="50">
        <v>1.576232748261628E-2</v>
      </c>
      <c r="CL26" s="50">
        <v>3.686143501978701E-3</v>
      </c>
      <c r="CM26" s="50">
        <v>1.5929632882716507E-2</v>
      </c>
      <c r="CN26" s="50">
        <v>6.2840541469476208E-2</v>
      </c>
      <c r="CO26" s="50">
        <v>1.449629341809928E-2</v>
      </c>
      <c r="CP26" s="50">
        <v>2.9993445846790309E-2</v>
      </c>
      <c r="CR26" s="50">
        <v>0.17989973675111381</v>
      </c>
      <c r="CS26" s="50">
        <v>2.7347939208155141E-2</v>
      </c>
      <c r="CT26" s="50">
        <v>4.3767859938974474E-2</v>
      </c>
      <c r="CU26" s="50">
        <v>8.0639532409601547E-2</v>
      </c>
      <c r="CV26" s="50">
        <v>1.9228953549377054E-2</v>
      </c>
      <c r="CW26" s="50">
        <v>2.6301577644838127E-2</v>
      </c>
      <c r="CX26" s="50">
        <v>1.4706929284420144E-2</v>
      </c>
      <c r="CY26" s="50">
        <v>3.4165366624042911E-3</v>
      </c>
      <c r="CZ26" s="50">
        <v>4.2206302162212724E-2</v>
      </c>
      <c r="DA26" s="50">
        <v>4.8141560688809246E-2</v>
      </c>
      <c r="DB26" s="50">
        <v>5.8402254082691646E-2</v>
      </c>
      <c r="DC26" s="50">
        <v>3.1501716254340353E-2</v>
      </c>
      <c r="DD26" s="81"/>
      <c r="DE26" s="50">
        <v>6.650322360175466E-2</v>
      </c>
      <c r="DF26" s="50">
        <v>0.12401056719489</v>
      </c>
      <c r="DG26" s="50">
        <v>9.8219917253779265E-2</v>
      </c>
      <c r="DH26" s="50">
        <v>0.10388912939444599</v>
      </c>
      <c r="DI26" s="50">
        <v>0.11982888389370665</v>
      </c>
      <c r="DJ26" s="50">
        <v>7.5281259161031275E-2</v>
      </c>
      <c r="DK26" s="50">
        <v>2.4213862200195699E-2</v>
      </c>
      <c r="DL26" s="50">
        <v>3.4189872190741204E-2</v>
      </c>
      <c r="DM26" s="50">
        <v>3.1297757574123924E-2</v>
      </c>
      <c r="DN26" s="50">
        <v>2.6235002640248976E-2</v>
      </c>
      <c r="DO26" s="50">
        <v>0.10234951333304625</v>
      </c>
      <c r="DP26" s="50">
        <v>7.7131611441877496E-2</v>
      </c>
      <c r="DQ26" s="81"/>
      <c r="DS26" s="50">
        <v>0.40232245651105664</v>
      </c>
      <c r="DT26" s="50">
        <v>0.11979527758823914</v>
      </c>
      <c r="DU26" s="50">
        <v>0.18691218312038385</v>
      </c>
      <c r="DV26" s="50">
        <v>6.3713035816350072E-2</v>
      </c>
      <c r="DW26" s="50">
        <v>0.12363269592078245</v>
      </c>
      <c r="DX26" s="50">
        <v>8.341147029298443E-2</v>
      </c>
      <c r="DY26" s="50">
        <v>2.2804430852720908E-2</v>
      </c>
      <c r="DZ26" s="50">
        <v>5.1869542927886744E-2</v>
      </c>
      <c r="EA26" s="50">
        <v>7.2523141289899493E-2</v>
      </c>
      <c r="EB26" s="50">
        <v>0.14897182625099367</v>
      </c>
      <c r="EC26" s="50">
        <v>0.12608292562952608</v>
      </c>
      <c r="ED26" s="50">
        <v>0.39637423765360869</v>
      </c>
      <c r="EF26" s="50">
        <v>0.93712012996372918</v>
      </c>
      <c r="EG26" s="50">
        <v>0.44895335113662138</v>
      </c>
      <c r="EH26" s="50">
        <v>0.3333277808440942</v>
      </c>
      <c r="EI26" s="50">
        <v>0.10589122080201088</v>
      </c>
      <c r="EJ26" s="50">
        <v>8.4750860840982878E-2</v>
      </c>
      <c r="EK26" s="50">
        <v>0.2208115343144364</v>
      </c>
      <c r="EL26" s="50">
        <v>0.17958522679309571</v>
      </c>
      <c r="EM26" s="50">
        <v>9.6988762793872016E-2</v>
      </c>
      <c r="EN26" s="50">
        <v>0.45662190421868554</v>
      </c>
      <c r="EO26" s="50">
        <v>0.60634105539146044</v>
      </c>
      <c r="EP26" s="50">
        <v>0.85095948083798856</v>
      </c>
      <c r="EQ26" s="50">
        <v>0.75882245112344116</v>
      </c>
      <c r="ES26" s="50">
        <v>4.5315268120431594E-2</v>
      </c>
      <c r="ET26" s="50">
        <v>1.3805369215245123E-2</v>
      </c>
      <c r="EU26" s="50">
        <v>4.1912231443222689E-2</v>
      </c>
      <c r="EV26" s="50">
        <v>1.604821527281481E-2</v>
      </c>
      <c r="EW26" s="50">
        <v>1.3545025217225243E-2</v>
      </c>
      <c r="EX26" s="50">
        <v>3.1643484880421778E-3</v>
      </c>
      <c r="EY26" s="50">
        <v>0</v>
      </c>
      <c r="EZ26" s="50">
        <v>2.6519955881392152E-3</v>
      </c>
      <c r="FA26" s="50">
        <v>1.7142047536841742E-2</v>
      </c>
      <c r="FB26" s="50">
        <v>3.2265224709823724E-3</v>
      </c>
      <c r="FC26" s="50">
        <v>2.2837859737620727E-3</v>
      </c>
      <c r="FD26" s="50">
        <v>2.5133279573308985E-2</v>
      </c>
      <c r="FF26" s="50">
        <v>1.0684395795382229</v>
      </c>
      <c r="FG26" s="50">
        <v>0.72576077470035572</v>
      </c>
      <c r="FH26" s="50">
        <v>1.2036717497261002</v>
      </c>
      <c r="FI26" s="50">
        <v>0.60447964228221041</v>
      </c>
      <c r="FJ26" s="50">
        <v>0.38835792540634051</v>
      </c>
      <c r="FK26" s="50">
        <v>3.0928102862558524E-2</v>
      </c>
      <c r="FL26" s="50">
        <v>0.11358828128816316</v>
      </c>
      <c r="FM26" s="50">
        <v>0.23434273100039876</v>
      </c>
      <c r="FN26" s="50">
        <v>0.36409388422253591</v>
      </c>
      <c r="FO26" s="50">
        <v>0.59919830826659881</v>
      </c>
      <c r="FP26" s="50">
        <v>0.70904179120714772</v>
      </c>
      <c r="FQ26" s="50">
        <v>1.0127964853324607</v>
      </c>
      <c r="FS26" s="50">
        <v>9.9253802678271857E-2</v>
      </c>
      <c r="FT26" s="50">
        <v>4.0964198363690044E-2</v>
      </c>
      <c r="FU26" s="50">
        <v>5.80275372091748E-2</v>
      </c>
      <c r="FV26" s="50">
        <v>1.4002144874575451E-2</v>
      </c>
      <c r="FW26" s="50">
        <v>2.242792337087211E-3</v>
      </c>
      <c r="FX26" s="50">
        <v>2.4631207203014032E-3</v>
      </c>
      <c r="FY26" s="50">
        <v>1.7651905543942657E-2</v>
      </c>
      <c r="FZ26" s="50">
        <v>1.4170885965950427E-2</v>
      </c>
      <c r="GA26" s="50">
        <v>3.2519456675860696E-2</v>
      </c>
      <c r="GB26" s="50">
        <v>1.4544721975294553E-2</v>
      </c>
      <c r="GC26" s="50">
        <v>4.6118707003955275E-2</v>
      </c>
      <c r="GD26" s="50">
        <v>9.5767939639179719E-2</v>
      </c>
    </row>
    <row r="27" spans="1:186" ht="15.75" thickBot="1" x14ac:dyDescent="0.3">
      <c r="A27" s="38">
        <v>0</v>
      </c>
      <c r="B27" s="25">
        <f>INDEX($E$1:$QD$1000,MATCH(Tool!$L$9,E:E,0)+ROW()-2,(MATCH(Tool!$K$5,$E$1:$QD$1,0)+(MATCH(Tool!$K$6,$E$3:$QD$3,0)-1)))</f>
        <v>1.3175798083950074</v>
      </c>
      <c r="D27" s="39">
        <v>0</v>
      </c>
      <c r="E27" s="26">
        <v>0.2001245821385578</v>
      </c>
      <c r="F27" s="26">
        <v>9.8994654499440907E-2</v>
      </c>
      <c r="G27" s="26">
        <v>8.420369055057117E-2</v>
      </c>
      <c r="H27" s="26">
        <v>3.6638776162979643E-3</v>
      </c>
      <c r="I27" s="26">
        <v>1.8397664124088917E-2</v>
      </c>
      <c r="J27" s="26">
        <v>2.7220936597855148E-2</v>
      </c>
      <c r="K27" s="26">
        <v>3.8635217591346379E-3</v>
      </c>
      <c r="L27" s="26">
        <v>4.5435787387476861E-2</v>
      </c>
      <c r="M27" s="26">
        <v>5.6219675724485857E-2</v>
      </c>
      <c r="N27" s="26">
        <v>0.23887583509279728</v>
      </c>
      <c r="O27" s="26">
        <v>4.4871200070225395E-2</v>
      </c>
      <c r="P27" s="26">
        <v>8.1325185449874188E-2</v>
      </c>
      <c r="R27" s="50">
        <v>0.14599968365553551</v>
      </c>
      <c r="S27" s="50">
        <v>6.8619002557019637E-2</v>
      </c>
      <c r="T27" s="50">
        <v>9.8219917253779265E-2</v>
      </c>
      <c r="U27" s="50">
        <v>2.4683487314828077E-2</v>
      </c>
      <c r="V27" s="50">
        <v>9.7808381823923235E-2</v>
      </c>
      <c r="W27" s="50">
        <v>3.1372643404601799E-3</v>
      </c>
      <c r="X27" s="50">
        <v>1.8022213293474511E-2</v>
      </c>
      <c r="Y27" s="50">
        <v>2.5366714121737455E-2</v>
      </c>
      <c r="Z27" s="50">
        <v>5.2979763637942885E-2</v>
      </c>
      <c r="AA27" s="50">
        <v>6.634784230110416E-2</v>
      </c>
      <c r="AB27" s="50">
        <v>2.9926584896291453E-2</v>
      </c>
      <c r="AC27" s="50">
        <v>5.5220026874531494E-2</v>
      </c>
      <c r="AE27" s="50">
        <v>0.16531200464611634</v>
      </c>
      <c r="AF27" s="50">
        <v>2.7988880755580772E-2</v>
      </c>
      <c r="AG27" s="50">
        <v>0.20454894677016525</v>
      </c>
      <c r="AH27" s="50">
        <v>7.0332429907486338E-2</v>
      </c>
      <c r="AI27" s="50">
        <v>2.4594177747281704E-2</v>
      </c>
      <c r="AJ27" s="50">
        <v>2.9836625282558836E-2</v>
      </c>
      <c r="AK27" s="50">
        <v>4.3885620934042968E-2</v>
      </c>
      <c r="AL27" s="50">
        <v>1.8271940204286984E-2</v>
      </c>
      <c r="AM27" s="50">
        <v>7.320624333304418E-2</v>
      </c>
      <c r="AN27" s="50">
        <v>0.14573146630013636</v>
      </c>
      <c r="AO27" s="50">
        <v>6.5446272804138186E-2</v>
      </c>
      <c r="AP27" s="50">
        <v>0.21288742202120217</v>
      </c>
      <c r="AR27" s="50">
        <v>0.12291343834772012</v>
      </c>
      <c r="AS27" s="50">
        <v>1.6563092627653174E-2</v>
      </c>
      <c r="AT27" s="50">
        <v>3.0874686461828213E-2</v>
      </c>
      <c r="AU27" s="50">
        <v>4.304244068150509E-2</v>
      </c>
      <c r="AV27" s="50">
        <v>4.1004417170575874E-2</v>
      </c>
      <c r="AW27" s="50">
        <v>3.288157047285507E-3</v>
      </c>
      <c r="AX27" s="50">
        <v>1.2937868731195698E-2</v>
      </c>
      <c r="AY27" s="50">
        <v>3.7889384760111384E-3</v>
      </c>
      <c r="AZ27" s="50">
        <v>1.6833374690462869E-2</v>
      </c>
      <c r="BA27" s="50">
        <v>2.9472838449472617E-2</v>
      </c>
      <c r="BB27" s="50">
        <v>3.280582990110769E-2</v>
      </c>
      <c r="BC27" s="50">
        <v>4.4358777215207347E-2</v>
      </c>
      <c r="BE27" s="50">
        <v>0.25520154463355371</v>
      </c>
      <c r="BF27" s="50">
        <v>0.12914326397138037</v>
      </c>
      <c r="BG27" s="50">
        <v>0.43409997210527906</v>
      </c>
      <c r="BH27" s="50">
        <v>0.25077755363610915</v>
      </c>
      <c r="BI27" s="50">
        <v>8.3296982401856665E-2</v>
      </c>
      <c r="BJ27" s="50">
        <v>6.6887534285423864E-2</v>
      </c>
      <c r="BK27" s="50">
        <v>0.10625995270278236</v>
      </c>
      <c r="BL27" s="50">
        <v>0.12825325189750073</v>
      </c>
      <c r="BM27" s="50">
        <v>0.21271143353023497</v>
      </c>
      <c r="BN27" s="50">
        <v>0.45265209878516177</v>
      </c>
      <c r="BO27" s="50">
        <v>0.13169714788878101</v>
      </c>
      <c r="BP27" s="50">
        <v>0.14095956592543948</v>
      </c>
      <c r="BR27" s="50">
        <v>0.29135102703823124</v>
      </c>
      <c r="BS27" s="50">
        <v>0.22380724096044272</v>
      </c>
      <c r="BT27" s="50">
        <v>0.11610390449768386</v>
      </c>
      <c r="BU27" s="50">
        <v>2.1721795151755784E-2</v>
      </c>
      <c r="BV27" s="50">
        <v>5.1606468825562399E-2</v>
      </c>
      <c r="BW27" s="50">
        <v>2.6136677953162445E-2</v>
      </c>
      <c r="BX27" s="50">
        <v>2.6155261045540244E-2</v>
      </c>
      <c r="BY27" s="50">
        <v>2.594009422750009E-3</v>
      </c>
      <c r="BZ27" s="50">
        <v>8.1005520653079338E-2</v>
      </c>
      <c r="CA27" s="50">
        <v>7.5427735327701695E-2</v>
      </c>
      <c r="CB27" s="50">
        <v>0.11796435218111909</v>
      </c>
      <c r="CC27" s="50">
        <v>0.44157437841491526</v>
      </c>
      <c r="CE27" s="50">
        <v>4.8771128536881404E-2</v>
      </c>
      <c r="CF27" s="50">
        <v>9.7852419815978919E-2</v>
      </c>
      <c r="CG27" s="50">
        <v>9.2562588781041844E-2</v>
      </c>
      <c r="CH27" s="50">
        <v>6.0640602315583957E-2</v>
      </c>
      <c r="CI27" s="50">
        <v>3.2137178597930124E-2</v>
      </c>
      <c r="CJ27" s="50">
        <v>2.4762770404169493E-2</v>
      </c>
      <c r="CK27" s="50">
        <v>1.2937868731195691E-2</v>
      </c>
      <c r="CL27" s="50">
        <v>2.8433465540742093E-3</v>
      </c>
      <c r="CM27" s="50">
        <v>1.471959571176748E-2</v>
      </c>
      <c r="CN27" s="50">
        <v>6.8704100246583188E-2</v>
      </c>
      <c r="CO27" s="50">
        <v>1.3947943083726261E-2</v>
      </c>
      <c r="CP27" s="50">
        <v>2.9478589621262603E-2</v>
      </c>
      <c r="CR27" s="50">
        <v>0.13399882817839254</v>
      </c>
      <c r="CS27" s="50">
        <v>2.4038628028935426E-2</v>
      </c>
      <c r="CT27" s="50">
        <v>6.2990399613424508E-2</v>
      </c>
      <c r="CU27" s="50">
        <v>8.2480547342506275E-2</v>
      </c>
      <c r="CV27" s="50">
        <v>1.570556045148291E-2</v>
      </c>
      <c r="CW27" s="50">
        <v>2.7390361029774914E-2</v>
      </c>
      <c r="CX27" s="50">
        <v>2.8189402796623699E-3</v>
      </c>
      <c r="CY27" s="50">
        <v>3.8635217591346397E-3</v>
      </c>
      <c r="CZ27" s="50">
        <v>4.9469966113026356E-2</v>
      </c>
      <c r="DA27" s="50">
        <v>4.3885620934042968E-2</v>
      </c>
      <c r="DB27" s="50">
        <v>5.8549734452717994E-2</v>
      </c>
      <c r="DC27" s="50">
        <v>4.1230129053455661E-2</v>
      </c>
      <c r="DD27" s="81"/>
      <c r="DE27" s="50">
        <v>6.5420634410800538E-2</v>
      </c>
      <c r="DF27" s="50">
        <v>0.11315100926378877</v>
      </c>
      <c r="DG27" s="50">
        <v>7.1767926025399983E-2</v>
      </c>
      <c r="DH27" s="50">
        <v>9.5087430814533788E-2</v>
      </c>
      <c r="DI27" s="50">
        <v>0.13248378047897721</v>
      </c>
      <c r="DJ27" s="50">
        <v>5.2704067243726234E-2</v>
      </c>
      <c r="DK27" s="50">
        <v>1.6221395966146725E-2</v>
      </c>
      <c r="DL27" s="50">
        <v>2.9214809234085648E-2</v>
      </c>
      <c r="DM27" s="50">
        <v>3.1951719636261158E-2</v>
      </c>
      <c r="DN27" s="50">
        <v>1.8778293505310597E-2</v>
      </c>
      <c r="DO27" s="50">
        <v>0.10928491601849262</v>
      </c>
      <c r="DP27" s="50">
        <v>0.11020198747316542</v>
      </c>
      <c r="DQ27" s="81"/>
      <c r="DS27" s="50">
        <v>0.39637423765360852</v>
      </c>
      <c r="DT27" s="50">
        <v>0.10483932898492401</v>
      </c>
      <c r="DU27" s="50">
        <v>0.1503360286785084</v>
      </c>
      <c r="DV27" s="50">
        <v>7.0834006367840791E-2</v>
      </c>
      <c r="DW27" s="50">
        <v>0.12924044387588993</v>
      </c>
      <c r="DX27" s="50">
        <v>7.6509600666056277E-2</v>
      </c>
      <c r="DY27" s="50">
        <v>3.1142384571123935E-2</v>
      </c>
      <c r="DZ27" s="50">
        <v>5.495942608575631E-2</v>
      </c>
      <c r="EA27" s="50">
        <v>5.3117971647419084E-2</v>
      </c>
      <c r="EB27" s="50">
        <v>0.15503657481541094</v>
      </c>
      <c r="EC27" s="50">
        <v>0.1245799662718873</v>
      </c>
      <c r="ED27" s="50">
        <v>0.3695613336584489</v>
      </c>
      <c r="EF27" s="50">
        <v>0.96221224519851489</v>
      </c>
      <c r="EG27" s="50">
        <v>0.43886016853175691</v>
      </c>
      <c r="EH27" s="50">
        <v>0.31313650399770543</v>
      </c>
      <c r="EI27" s="50">
        <v>9.6343154797424072E-2</v>
      </c>
      <c r="EJ27" s="50">
        <v>9.2562588781041899E-2</v>
      </c>
      <c r="EK27" s="50">
        <v>0.23257056635322546</v>
      </c>
      <c r="EL27" s="50">
        <v>0.16356883449660953</v>
      </c>
      <c r="EM27" s="50">
        <v>8.5116954767344682E-2</v>
      </c>
      <c r="EN27" s="50">
        <v>0.42093414390763434</v>
      </c>
      <c r="EO27" s="50">
        <v>0.62388750333590959</v>
      </c>
      <c r="EP27" s="50">
        <v>0.8578637838649581</v>
      </c>
      <c r="EQ27" s="50">
        <v>0.7650126786616035</v>
      </c>
      <c r="ES27" s="50">
        <v>4.2256085782306663E-2</v>
      </c>
      <c r="ET27" s="50">
        <v>3.7762499484171983E-3</v>
      </c>
      <c r="EU27" s="50">
        <v>3.4094724178080772E-2</v>
      </c>
      <c r="EV27" s="50">
        <v>1.5577393459633595E-2</v>
      </c>
      <c r="EW27" s="50">
        <v>3.5142791436899869E-3</v>
      </c>
      <c r="EX27" s="50">
        <v>2.1446572366691109E-3</v>
      </c>
      <c r="EY27" s="50">
        <v>0</v>
      </c>
      <c r="EZ27" s="50">
        <v>0</v>
      </c>
      <c r="FA27" s="50">
        <v>1.8414470758973824E-2</v>
      </c>
      <c r="FB27" s="50">
        <v>2.9674929980856137E-3</v>
      </c>
      <c r="FC27" s="50">
        <v>0</v>
      </c>
      <c r="FD27" s="50">
        <v>2.406284062716086E-2</v>
      </c>
      <c r="FF27" s="50">
        <v>1.185722068287117</v>
      </c>
      <c r="FG27" s="50">
        <v>0.78954412046826894</v>
      </c>
      <c r="FH27" s="50">
        <v>1.250830770249822</v>
      </c>
      <c r="FI27" s="50">
        <v>0.58303777972780757</v>
      </c>
      <c r="FJ27" s="50">
        <v>0.38729732173618009</v>
      </c>
      <c r="FK27" s="50">
        <v>3.074437204015015E-2</v>
      </c>
      <c r="FL27" s="50">
        <v>0.12605047742029282</v>
      </c>
      <c r="FM27" s="50">
        <v>0.25999894272800039</v>
      </c>
      <c r="FN27" s="50">
        <v>0.43734758940513513</v>
      </c>
      <c r="FO27" s="50">
        <v>0.48487035355265395</v>
      </c>
      <c r="FP27" s="50">
        <v>0.6254654497700457</v>
      </c>
      <c r="FQ27" s="50">
        <v>0.96946279374486344</v>
      </c>
      <c r="FS27" s="50">
        <v>0.10669484965145308</v>
      </c>
      <c r="FT27" s="50">
        <v>3.1344170454716429E-2</v>
      </c>
      <c r="FU27" s="50">
        <v>1.8209293606801111E-2</v>
      </c>
      <c r="FV27" s="50">
        <v>1.6649961818040689E-2</v>
      </c>
      <c r="FW27" s="50">
        <v>0</v>
      </c>
      <c r="FX27" s="50">
        <v>0</v>
      </c>
      <c r="FY27" s="50">
        <v>1.7529606403804146E-2</v>
      </c>
      <c r="FZ27" s="50">
        <v>1.9818892290638754E-2</v>
      </c>
      <c r="GA27" s="50">
        <v>3.3772541599436191E-2</v>
      </c>
      <c r="GB27" s="50">
        <v>1.8778293505310607E-2</v>
      </c>
      <c r="GC27" s="50">
        <v>4.1381062872368909E-2</v>
      </c>
      <c r="GD27" s="50">
        <v>7.4585288926784205E-2</v>
      </c>
    </row>
    <row r="28" spans="1:186" ht="15.75" thickBot="1" x14ac:dyDescent="0.3">
      <c r="R28" s="19"/>
      <c r="S28" s="19"/>
      <c r="T28" s="19"/>
      <c r="U28" s="19"/>
      <c r="V28" s="19"/>
      <c r="W28" s="19"/>
      <c r="X28" s="19"/>
      <c r="Y28" s="19"/>
      <c r="Z28" s="19"/>
      <c r="AA28" s="19"/>
      <c r="AB28" s="19"/>
      <c r="AC28" s="19"/>
      <c r="AE28" s="19"/>
      <c r="AF28" s="19"/>
      <c r="AG28" s="19"/>
      <c r="AH28" s="19"/>
      <c r="AI28" s="19"/>
      <c r="AJ28" s="19"/>
      <c r="AK28" s="19"/>
      <c r="AL28" s="19"/>
      <c r="AM28" s="19"/>
      <c r="AN28" s="19"/>
      <c r="AO28" s="19"/>
      <c r="AP28" s="19"/>
      <c r="AR28" s="19"/>
      <c r="AS28" s="19"/>
      <c r="AT28" s="19"/>
      <c r="AU28" s="19"/>
      <c r="AV28" s="19"/>
      <c r="AW28" s="19"/>
      <c r="AX28" s="19"/>
      <c r="AY28" s="19"/>
      <c r="AZ28" s="19"/>
      <c r="BA28" s="19"/>
      <c r="BB28" s="19"/>
      <c r="BC28" s="19"/>
      <c r="BE28" s="19"/>
      <c r="BF28" s="19"/>
      <c r="BG28" s="19"/>
      <c r="BH28" s="19"/>
      <c r="BI28" s="19"/>
      <c r="BJ28" s="19"/>
      <c r="BK28" s="19"/>
      <c r="BL28" s="19"/>
      <c r="BM28" s="19"/>
      <c r="BN28" s="19"/>
      <c r="BO28" s="19"/>
      <c r="BP28" s="19"/>
      <c r="BR28" s="19"/>
      <c r="BS28" s="19"/>
      <c r="BT28" s="19"/>
      <c r="BU28" s="19"/>
      <c r="BV28" s="19"/>
      <c r="BW28" s="19"/>
      <c r="BX28" s="19"/>
      <c r="BY28" s="19"/>
      <c r="BZ28" s="19"/>
      <c r="CA28" s="19"/>
      <c r="CB28" s="19"/>
      <c r="CC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S28" s="19"/>
      <c r="DT28" s="19"/>
      <c r="DU28" s="19"/>
      <c r="DV28" s="19"/>
      <c r="DW28" s="19"/>
      <c r="DX28" s="19"/>
      <c r="DY28" s="19"/>
      <c r="DZ28" s="19"/>
      <c r="EA28" s="19"/>
      <c r="EB28" s="19"/>
      <c r="EC28" s="19"/>
      <c r="ED28" s="19"/>
      <c r="EF28" s="19"/>
      <c r="EG28" s="19"/>
      <c r="EH28" s="19"/>
      <c r="EI28" s="19"/>
      <c r="EJ28" s="19"/>
      <c r="EK28" s="19"/>
      <c r="EL28" s="19"/>
      <c r="EM28" s="19"/>
      <c r="EN28" s="19"/>
      <c r="EO28" s="19"/>
      <c r="EP28" s="19"/>
      <c r="EQ28" s="19"/>
      <c r="ES28" s="19"/>
      <c r="ET28" s="19"/>
      <c r="EU28" s="19"/>
      <c r="EV28" s="19"/>
      <c r="EW28" s="19"/>
      <c r="EX28" s="19"/>
      <c r="EY28" s="19"/>
      <c r="EZ28" s="19"/>
      <c r="FA28" s="19"/>
      <c r="FB28" s="19"/>
      <c r="FC28" s="19"/>
      <c r="FD28" s="19"/>
      <c r="FF28" s="19"/>
      <c r="FG28" s="19"/>
      <c r="FH28" s="19"/>
      <c r="FI28" s="19"/>
      <c r="FJ28" s="19"/>
      <c r="FK28" s="19"/>
      <c r="FL28" s="19"/>
      <c r="FM28" s="19"/>
      <c r="FN28" s="19"/>
      <c r="FO28" s="19"/>
      <c r="FP28" s="19"/>
      <c r="FQ28" s="19"/>
      <c r="FS28" s="19"/>
      <c r="FT28" s="19"/>
      <c r="FU28" s="19"/>
      <c r="FV28" s="19"/>
      <c r="FW28" s="19"/>
      <c r="FX28" s="19"/>
      <c r="FY28" s="19"/>
      <c r="FZ28" s="19"/>
      <c r="GA28" s="19"/>
      <c r="GB28" s="19"/>
      <c r="GC28" s="19"/>
      <c r="GD28" s="19"/>
    </row>
    <row r="29" spans="1:186" ht="15.75" thickBot="1" x14ac:dyDescent="0.3">
      <c r="E29" s="54" t="s">
        <v>48</v>
      </c>
      <c r="F29" s="55" t="s">
        <v>36</v>
      </c>
      <c r="G29" s="56">
        <v>4.5999999999999996</v>
      </c>
      <c r="H29" s="19"/>
      <c r="I29" s="19"/>
      <c r="J29" s="19"/>
      <c r="K29" s="19"/>
      <c r="L29" s="19"/>
      <c r="M29" s="19"/>
      <c r="N29" s="19"/>
      <c r="O29" s="19"/>
      <c r="P29" s="19"/>
      <c r="R29" s="54" t="s">
        <v>48</v>
      </c>
      <c r="S29" s="55" t="s">
        <v>36</v>
      </c>
      <c r="T29" s="56">
        <v>4.5999999999999996</v>
      </c>
      <c r="U29" s="19"/>
      <c r="V29" s="19"/>
      <c r="W29" s="19"/>
      <c r="X29" s="19"/>
      <c r="Y29" s="19"/>
      <c r="Z29" s="19"/>
      <c r="AA29" s="19"/>
      <c r="AB29" s="19"/>
      <c r="AC29" s="19"/>
      <c r="AE29" s="54" t="s">
        <v>48</v>
      </c>
      <c r="AF29" s="55" t="s">
        <v>36</v>
      </c>
      <c r="AG29" s="56">
        <v>4.5999999999999996</v>
      </c>
      <c r="AH29" s="19"/>
      <c r="AI29" s="19"/>
      <c r="AJ29" s="19"/>
      <c r="AK29" s="19"/>
      <c r="AL29" s="19"/>
      <c r="AM29" s="19"/>
      <c r="AN29" s="19"/>
      <c r="AO29" s="19"/>
      <c r="AP29" s="19"/>
      <c r="AR29" s="54" t="s">
        <v>48</v>
      </c>
      <c r="AS29" s="55" t="s">
        <v>36</v>
      </c>
      <c r="AT29" s="56">
        <v>4.5999999999999996</v>
      </c>
      <c r="AU29" s="19"/>
      <c r="AV29" s="19"/>
      <c r="AW29" s="19"/>
      <c r="AX29" s="19"/>
      <c r="AY29" s="19"/>
      <c r="AZ29" s="19"/>
      <c r="BA29" s="19"/>
      <c r="BB29" s="19"/>
      <c r="BC29" s="19"/>
      <c r="BE29" s="54" t="s">
        <v>48</v>
      </c>
      <c r="BF29" s="55" t="s">
        <v>36</v>
      </c>
      <c r="BG29" s="56">
        <v>4.5999999999999996</v>
      </c>
      <c r="BH29" s="19"/>
      <c r="BI29" s="19"/>
      <c r="BJ29" s="19"/>
      <c r="BK29" s="19"/>
      <c r="BL29" s="19"/>
      <c r="BM29" s="19"/>
      <c r="BN29" s="19"/>
      <c r="BO29" s="19"/>
      <c r="BP29" s="19"/>
      <c r="BR29" s="54" t="s">
        <v>48</v>
      </c>
      <c r="BS29" s="55" t="s">
        <v>36</v>
      </c>
      <c r="BT29" s="56">
        <v>4.5999999999999996</v>
      </c>
      <c r="BU29" s="19"/>
      <c r="BV29" s="19"/>
      <c r="BW29" s="19"/>
      <c r="BX29" s="19"/>
      <c r="BY29" s="19"/>
      <c r="BZ29" s="19"/>
      <c r="CA29" s="19"/>
      <c r="CB29" s="19"/>
      <c r="CC29" s="19"/>
      <c r="CE29" s="54" t="s">
        <v>48</v>
      </c>
      <c r="CF29" s="55" t="s">
        <v>36</v>
      </c>
      <c r="CG29" s="56">
        <v>4.5999999999999996</v>
      </c>
      <c r="CH29" s="19"/>
      <c r="CI29" s="19"/>
      <c r="CJ29" s="19"/>
      <c r="CK29" s="19"/>
      <c r="CL29" s="19"/>
      <c r="CM29" s="19"/>
      <c r="CN29" s="19"/>
      <c r="CO29" s="19"/>
      <c r="CP29" s="19"/>
      <c r="CR29" s="54" t="s">
        <v>48</v>
      </c>
      <c r="CS29" s="55" t="s">
        <v>36</v>
      </c>
      <c r="CT29" s="56">
        <v>4.5999999999999996</v>
      </c>
      <c r="CU29" s="19"/>
      <c r="CV29" s="19"/>
      <c r="CW29" s="19"/>
      <c r="CX29" s="19"/>
      <c r="CY29" s="19"/>
      <c r="CZ29" s="19"/>
      <c r="DA29" s="19"/>
      <c r="DB29" s="19"/>
      <c r="DC29" s="19"/>
      <c r="DD29" s="19"/>
      <c r="DE29" s="54" t="s">
        <v>48</v>
      </c>
      <c r="DF29" s="55" t="s">
        <v>36</v>
      </c>
      <c r="DG29" s="56">
        <v>4.5999999999999996</v>
      </c>
      <c r="DH29" s="19"/>
      <c r="DI29" s="19"/>
      <c r="DJ29" s="19"/>
      <c r="DK29" s="19"/>
      <c r="DL29" s="19"/>
      <c r="DM29" s="19"/>
      <c r="DN29" s="19"/>
      <c r="DO29" s="19"/>
      <c r="DP29" s="19"/>
      <c r="DQ29" s="19"/>
      <c r="DS29" s="54" t="s">
        <v>48</v>
      </c>
      <c r="DT29" s="55" t="s">
        <v>36</v>
      </c>
      <c r="DU29" s="56">
        <v>4.5999999999999996</v>
      </c>
      <c r="DV29" s="19"/>
      <c r="DW29" s="19"/>
      <c r="DX29" s="19"/>
      <c r="DY29" s="19"/>
      <c r="DZ29" s="19"/>
      <c r="EA29" s="19"/>
      <c r="EB29" s="19"/>
      <c r="EC29" s="19"/>
      <c r="ED29" s="19"/>
      <c r="EF29" s="54" t="s">
        <v>48</v>
      </c>
      <c r="EG29" s="55" t="s">
        <v>36</v>
      </c>
      <c r="EH29" s="56">
        <v>4.5999999999999996</v>
      </c>
      <c r="EI29" s="19"/>
      <c r="EJ29" s="19"/>
      <c r="EK29" s="19"/>
      <c r="EL29" s="19"/>
      <c r="EM29" s="19"/>
      <c r="EN29" s="19"/>
      <c r="EO29" s="19"/>
      <c r="EP29" s="19"/>
      <c r="EQ29" s="19"/>
      <c r="ES29" s="54" t="s">
        <v>48</v>
      </c>
      <c r="ET29" s="55" t="s">
        <v>36</v>
      </c>
      <c r="EU29" s="56">
        <v>4.5999999999999996</v>
      </c>
      <c r="EV29" s="19"/>
      <c r="EW29" s="19"/>
      <c r="EX29" s="19"/>
      <c r="EY29" s="19"/>
      <c r="EZ29" s="19"/>
      <c r="FA29" s="19"/>
      <c r="FB29" s="19"/>
      <c r="FC29" s="19"/>
      <c r="FD29" s="19"/>
      <c r="FF29" s="54" t="s">
        <v>48</v>
      </c>
      <c r="FG29" s="55" t="s">
        <v>36</v>
      </c>
      <c r="FH29" s="56">
        <v>4.5999999999999996</v>
      </c>
      <c r="FI29" s="19"/>
      <c r="FJ29" s="19"/>
      <c r="FK29" s="19"/>
      <c r="FL29" s="19"/>
      <c r="FM29" s="19"/>
      <c r="FN29" s="19"/>
      <c r="FO29" s="19"/>
      <c r="FP29" s="19"/>
      <c r="FQ29" s="19"/>
      <c r="FS29" s="54" t="s">
        <v>48</v>
      </c>
      <c r="FT29" s="55" t="s">
        <v>36</v>
      </c>
      <c r="FU29" s="56">
        <v>4.5999999999999996</v>
      </c>
      <c r="FV29" s="19"/>
      <c r="FW29" s="19"/>
      <c r="FX29" s="19"/>
      <c r="FY29" s="19"/>
      <c r="FZ29" s="19"/>
      <c r="GA29" s="19"/>
      <c r="GB29" s="19"/>
      <c r="GC29" s="19"/>
      <c r="GD29" s="19"/>
    </row>
    <row r="30" spans="1:186" ht="15.75" thickBot="1" x14ac:dyDescent="0.3">
      <c r="E30" s="49" t="s">
        <v>4</v>
      </c>
      <c r="F30" s="49" t="s">
        <v>37</v>
      </c>
      <c r="G30" s="49" t="s">
        <v>38</v>
      </c>
      <c r="H30" s="49" t="s">
        <v>39</v>
      </c>
      <c r="I30" s="49" t="s">
        <v>40</v>
      </c>
      <c r="J30" s="49" t="s">
        <v>41</v>
      </c>
      <c r="K30" s="49" t="s">
        <v>42</v>
      </c>
      <c r="L30" s="49" t="s">
        <v>43</v>
      </c>
      <c r="M30" s="49" t="s">
        <v>44</v>
      </c>
      <c r="N30" s="49" t="s">
        <v>45</v>
      </c>
      <c r="O30" s="49" t="s">
        <v>46</v>
      </c>
      <c r="P30" s="49" t="s">
        <v>47</v>
      </c>
      <c r="R30" s="49" t="s">
        <v>4</v>
      </c>
      <c r="S30" s="49" t="s">
        <v>37</v>
      </c>
      <c r="T30" s="49" t="s">
        <v>38</v>
      </c>
      <c r="U30" s="49" t="s">
        <v>39</v>
      </c>
      <c r="V30" s="49" t="s">
        <v>40</v>
      </c>
      <c r="W30" s="49" t="s">
        <v>41</v>
      </c>
      <c r="X30" s="49" t="s">
        <v>42</v>
      </c>
      <c r="Y30" s="49" t="s">
        <v>43</v>
      </c>
      <c r="Z30" s="49" t="s">
        <v>44</v>
      </c>
      <c r="AA30" s="49" t="s">
        <v>45</v>
      </c>
      <c r="AB30" s="49" t="s">
        <v>46</v>
      </c>
      <c r="AC30" s="49" t="s">
        <v>47</v>
      </c>
      <c r="AE30" s="49" t="s">
        <v>4</v>
      </c>
      <c r="AF30" s="49" t="s">
        <v>37</v>
      </c>
      <c r="AG30" s="49" t="s">
        <v>38</v>
      </c>
      <c r="AH30" s="49" t="s">
        <v>39</v>
      </c>
      <c r="AI30" s="49" t="s">
        <v>40</v>
      </c>
      <c r="AJ30" s="49" t="s">
        <v>41</v>
      </c>
      <c r="AK30" s="49" t="s">
        <v>42</v>
      </c>
      <c r="AL30" s="49" t="s">
        <v>43</v>
      </c>
      <c r="AM30" s="49" t="s">
        <v>44</v>
      </c>
      <c r="AN30" s="49" t="s">
        <v>45</v>
      </c>
      <c r="AO30" s="49" t="s">
        <v>46</v>
      </c>
      <c r="AP30" s="49" t="s">
        <v>47</v>
      </c>
      <c r="AR30" s="49" t="s">
        <v>4</v>
      </c>
      <c r="AS30" s="49" t="s">
        <v>37</v>
      </c>
      <c r="AT30" s="49" t="s">
        <v>38</v>
      </c>
      <c r="AU30" s="49" t="s">
        <v>39</v>
      </c>
      <c r="AV30" s="49" t="s">
        <v>40</v>
      </c>
      <c r="AW30" s="49" t="s">
        <v>41</v>
      </c>
      <c r="AX30" s="49" t="s">
        <v>42</v>
      </c>
      <c r="AY30" s="49" t="s">
        <v>43</v>
      </c>
      <c r="AZ30" s="49" t="s">
        <v>44</v>
      </c>
      <c r="BA30" s="49" t="s">
        <v>45</v>
      </c>
      <c r="BB30" s="49" t="s">
        <v>46</v>
      </c>
      <c r="BC30" s="49" t="s">
        <v>47</v>
      </c>
      <c r="BE30" s="49" t="s">
        <v>4</v>
      </c>
      <c r="BF30" s="49" t="s">
        <v>37</v>
      </c>
      <c r="BG30" s="49" t="s">
        <v>38</v>
      </c>
      <c r="BH30" s="49" t="s">
        <v>39</v>
      </c>
      <c r="BI30" s="49" t="s">
        <v>40</v>
      </c>
      <c r="BJ30" s="49" t="s">
        <v>41</v>
      </c>
      <c r="BK30" s="49" t="s">
        <v>42</v>
      </c>
      <c r="BL30" s="49" t="s">
        <v>43</v>
      </c>
      <c r="BM30" s="49" t="s">
        <v>44</v>
      </c>
      <c r="BN30" s="49" t="s">
        <v>45</v>
      </c>
      <c r="BO30" s="49" t="s">
        <v>46</v>
      </c>
      <c r="BP30" s="49" t="s">
        <v>47</v>
      </c>
      <c r="BR30" s="49" t="s">
        <v>4</v>
      </c>
      <c r="BS30" s="49" t="s">
        <v>37</v>
      </c>
      <c r="BT30" s="49" t="s">
        <v>38</v>
      </c>
      <c r="BU30" s="49" t="s">
        <v>39</v>
      </c>
      <c r="BV30" s="49" t="s">
        <v>40</v>
      </c>
      <c r="BW30" s="49" t="s">
        <v>41</v>
      </c>
      <c r="BX30" s="49" t="s">
        <v>42</v>
      </c>
      <c r="BY30" s="49" t="s">
        <v>43</v>
      </c>
      <c r="BZ30" s="49" t="s">
        <v>44</v>
      </c>
      <c r="CA30" s="49" t="s">
        <v>45</v>
      </c>
      <c r="CB30" s="49" t="s">
        <v>46</v>
      </c>
      <c r="CC30" s="49" t="s">
        <v>47</v>
      </c>
      <c r="CE30" s="49" t="s">
        <v>4</v>
      </c>
      <c r="CF30" s="49" t="s">
        <v>37</v>
      </c>
      <c r="CG30" s="49" t="s">
        <v>38</v>
      </c>
      <c r="CH30" s="49" t="s">
        <v>39</v>
      </c>
      <c r="CI30" s="49" t="s">
        <v>40</v>
      </c>
      <c r="CJ30" s="49" t="s">
        <v>41</v>
      </c>
      <c r="CK30" s="49" t="s">
        <v>42</v>
      </c>
      <c r="CL30" s="49" t="s">
        <v>43</v>
      </c>
      <c r="CM30" s="49" t="s">
        <v>44</v>
      </c>
      <c r="CN30" s="49" t="s">
        <v>45</v>
      </c>
      <c r="CO30" s="49" t="s">
        <v>46</v>
      </c>
      <c r="CP30" s="49" t="s">
        <v>47</v>
      </c>
      <c r="CR30" s="49" t="s">
        <v>4</v>
      </c>
      <c r="CS30" s="49" t="s">
        <v>37</v>
      </c>
      <c r="CT30" s="49" t="s">
        <v>38</v>
      </c>
      <c r="CU30" s="49" t="s">
        <v>39</v>
      </c>
      <c r="CV30" s="49" t="s">
        <v>40</v>
      </c>
      <c r="CW30" s="49" t="s">
        <v>41</v>
      </c>
      <c r="CX30" s="49" t="s">
        <v>42</v>
      </c>
      <c r="CY30" s="49" t="s">
        <v>43</v>
      </c>
      <c r="CZ30" s="49" t="s">
        <v>44</v>
      </c>
      <c r="DA30" s="49" t="s">
        <v>45</v>
      </c>
      <c r="DB30" s="49" t="s">
        <v>46</v>
      </c>
      <c r="DC30" s="49" t="s">
        <v>47</v>
      </c>
      <c r="DD30" s="80"/>
      <c r="DE30" s="49" t="s">
        <v>4</v>
      </c>
      <c r="DF30" s="49" t="s">
        <v>37</v>
      </c>
      <c r="DG30" s="49" t="s">
        <v>38</v>
      </c>
      <c r="DH30" s="49" t="s">
        <v>39</v>
      </c>
      <c r="DI30" s="49" t="s">
        <v>40</v>
      </c>
      <c r="DJ30" s="49" t="s">
        <v>41</v>
      </c>
      <c r="DK30" s="49" t="s">
        <v>42</v>
      </c>
      <c r="DL30" s="49" t="s">
        <v>43</v>
      </c>
      <c r="DM30" s="49" t="s">
        <v>44</v>
      </c>
      <c r="DN30" s="49" t="s">
        <v>45</v>
      </c>
      <c r="DO30" s="49" t="s">
        <v>46</v>
      </c>
      <c r="DP30" s="49" t="s">
        <v>47</v>
      </c>
      <c r="DQ30" s="80"/>
      <c r="DS30" s="49" t="s">
        <v>4</v>
      </c>
      <c r="DT30" s="49" t="s">
        <v>37</v>
      </c>
      <c r="DU30" s="49" t="s">
        <v>38</v>
      </c>
      <c r="DV30" s="49" t="s">
        <v>39</v>
      </c>
      <c r="DW30" s="49" t="s">
        <v>40</v>
      </c>
      <c r="DX30" s="49" t="s">
        <v>41</v>
      </c>
      <c r="DY30" s="49" t="s">
        <v>42</v>
      </c>
      <c r="DZ30" s="49" t="s">
        <v>43</v>
      </c>
      <c r="EA30" s="49" t="s">
        <v>44</v>
      </c>
      <c r="EB30" s="49" t="s">
        <v>45</v>
      </c>
      <c r="EC30" s="49" t="s">
        <v>46</v>
      </c>
      <c r="ED30" s="49" t="s">
        <v>47</v>
      </c>
      <c r="EF30" s="49" t="s">
        <v>4</v>
      </c>
      <c r="EG30" s="49" t="s">
        <v>37</v>
      </c>
      <c r="EH30" s="49" t="s">
        <v>38</v>
      </c>
      <c r="EI30" s="49" t="s">
        <v>39</v>
      </c>
      <c r="EJ30" s="49" t="s">
        <v>40</v>
      </c>
      <c r="EK30" s="49" t="s">
        <v>41</v>
      </c>
      <c r="EL30" s="49" t="s">
        <v>42</v>
      </c>
      <c r="EM30" s="49" t="s">
        <v>43</v>
      </c>
      <c r="EN30" s="49" t="s">
        <v>44</v>
      </c>
      <c r="EO30" s="49" t="s">
        <v>45</v>
      </c>
      <c r="EP30" s="49" t="s">
        <v>46</v>
      </c>
      <c r="EQ30" s="49" t="s">
        <v>47</v>
      </c>
      <c r="ES30" s="49" t="s">
        <v>4</v>
      </c>
      <c r="ET30" s="49" t="s">
        <v>37</v>
      </c>
      <c r="EU30" s="49" t="s">
        <v>38</v>
      </c>
      <c r="EV30" s="49" t="s">
        <v>39</v>
      </c>
      <c r="EW30" s="49" t="s">
        <v>40</v>
      </c>
      <c r="EX30" s="49" t="s">
        <v>41</v>
      </c>
      <c r="EY30" s="49" t="s">
        <v>42</v>
      </c>
      <c r="EZ30" s="49" t="s">
        <v>43</v>
      </c>
      <c r="FA30" s="49" t="s">
        <v>44</v>
      </c>
      <c r="FB30" s="49" t="s">
        <v>45</v>
      </c>
      <c r="FC30" s="49" t="s">
        <v>46</v>
      </c>
      <c r="FD30" s="49" t="s">
        <v>47</v>
      </c>
      <c r="FF30" s="49" t="s">
        <v>4</v>
      </c>
      <c r="FG30" s="49" t="s">
        <v>37</v>
      </c>
      <c r="FH30" s="49" t="s">
        <v>38</v>
      </c>
      <c r="FI30" s="49" t="s">
        <v>39</v>
      </c>
      <c r="FJ30" s="49" t="s">
        <v>40</v>
      </c>
      <c r="FK30" s="49" t="s">
        <v>41</v>
      </c>
      <c r="FL30" s="49" t="s">
        <v>42</v>
      </c>
      <c r="FM30" s="49" t="s">
        <v>43</v>
      </c>
      <c r="FN30" s="49" t="s">
        <v>44</v>
      </c>
      <c r="FO30" s="49" t="s">
        <v>45</v>
      </c>
      <c r="FP30" s="49" t="s">
        <v>46</v>
      </c>
      <c r="FQ30" s="49" t="s">
        <v>47</v>
      </c>
      <c r="FS30" s="49" t="s">
        <v>4</v>
      </c>
      <c r="FT30" s="49" t="s">
        <v>37</v>
      </c>
      <c r="FU30" s="49" t="s">
        <v>38</v>
      </c>
      <c r="FV30" s="49" t="s">
        <v>39</v>
      </c>
      <c r="FW30" s="49" t="s">
        <v>40</v>
      </c>
      <c r="FX30" s="49" t="s">
        <v>41</v>
      </c>
      <c r="FY30" s="49" t="s">
        <v>42</v>
      </c>
      <c r="FZ30" s="49" t="s">
        <v>43</v>
      </c>
      <c r="GA30" s="49" t="s">
        <v>44</v>
      </c>
      <c r="GB30" s="49" t="s">
        <v>45</v>
      </c>
      <c r="GC30" s="49" t="s">
        <v>46</v>
      </c>
      <c r="GD30" s="49" t="s">
        <v>47</v>
      </c>
    </row>
    <row r="31" spans="1:186" ht="15.75" thickBot="1" x14ac:dyDescent="0.3">
      <c r="D31" s="39">
        <v>4.1666666666666664E-2</v>
      </c>
      <c r="E31" s="50">
        <v>0.70063654212265891</v>
      </c>
      <c r="F31" s="50">
        <v>0.27017197462173509</v>
      </c>
      <c r="G31" s="50">
        <v>0.31420132753574043</v>
      </c>
      <c r="H31" s="50">
        <v>0</v>
      </c>
      <c r="I31" s="50">
        <v>0</v>
      </c>
      <c r="J31" s="50">
        <v>6.5733388388182837E-2</v>
      </c>
      <c r="K31" s="50">
        <v>0</v>
      </c>
      <c r="L31" s="50">
        <v>1.1744504787432804E-2</v>
      </c>
      <c r="M31" s="50">
        <v>0.13418301826548173</v>
      </c>
      <c r="N31" s="50">
        <v>0.7446867253343723</v>
      </c>
      <c r="O31" s="50">
        <v>0.14271514929872567</v>
      </c>
      <c r="P31" s="50">
        <v>0.242150029971366</v>
      </c>
      <c r="R31" s="50">
        <v>0.50616793405055671</v>
      </c>
      <c r="S31" s="50">
        <v>0.2416488439516733</v>
      </c>
      <c r="T31" s="50">
        <v>0.35554963285050561</v>
      </c>
      <c r="U31" s="50">
        <v>0</v>
      </c>
      <c r="V31" s="50">
        <v>0.26901160982001804</v>
      </c>
      <c r="W31" s="50">
        <v>0</v>
      </c>
      <c r="X31" s="50">
        <v>0</v>
      </c>
      <c r="Y31" s="50">
        <v>1.1997714437154845E-2</v>
      </c>
      <c r="Z31" s="50">
        <v>0.15733856001214536</v>
      </c>
      <c r="AA31" s="50">
        <v>0.23838889162618337</v>
      </c>
      <c r="AB31" s="50">
        <v>6.458911933748393E-2</v>
      </c>
      <c r="AC31" s="50">
        <v>0.12901617208203592</v>
      </c>
      <c r="AE31" s="50">
        <v>0.30972498563453893</v>
      </c>
      <c r="AF31" s="50">
        <v>1.2472225834847934E-2</v>
      </c>
      <c r="AG31" s="50">
        <v>0.79688345710383768</v>
      </c>
      <c r="AH31" s="50">
        <v>0.23245241507399925</v>
      </c>
      <c r="AI31" s="50">
        <v>1.1144453817298873E-2</v>
      </c>
      <c r="AJ31" s="50">
        <v>6.4778901153620436E-2</v>
      </c>
      <c r="AK31" s="50">
        <v>7.5201678670531874E-2</v>
      </c>
      <c r="AL31" s="50">
        <v>1.114445381729888E-2</v>
      </c>
      <c r="AM31" s="50">
        <v>0.30847504249432517</v>
      </c>
      <c r="AN31" s="50">
        <v>0.31677849583182338</v>
      </c>
      <c r="AO31" s="50">
        <v>0.15928258956325839</v>
      </c>
      <c r="AP31" s="50">
        <v>0.71236570704124724</v>
      </c>
      <c r="AR31" s="50">
        <v>0.23150762996014457</v>
      </c>
      <c r="AS31" s="50">
        <v>0</v>
      </c>
      <c r="AT31" s="50">
        <v>6.6242113678447775E-2</v>
      </c>
      <c r="AU31" s="50">
        <v>1.188030817512409E-2</v>
      </c>
      <c r="AV31" s="50">
        <v>8.1673970713218552E-2</v>
      </c>
      <c r="AW31" s="50">
        <v>0</v>
      </c>
      <c r="AX31" s="50">
        <v>0</v>
      </c>
      <c r="AY31" s="50">
        <v>0</v>
      </c>
      <c r="AZ31" s="50">
        <v>0</v>
      </c>
      <c r="BA31" s="50">
        <v>1.2365717225354197E-2</v>
      </c>
      <c r="BB31" s="50">
        <v>7.1049995466339014E-2</v>
      </c>
      <c r="BC31" s="50">
        <v>1.251499993597539E-2</v>
      </c>
      <c r="BE31" s="50">
        <v>0.80837679266884155</v>
      </c>
      <c r="BF31" s="50">
        <v>0.36691810499704042</v>
      </c>
      <c r="BG31" s="50">
        <v>1.2634263487827009</v>
      </c>
      <c r="BH31" s="50">
        <v>0.74258301557410333</v>
      </c>
      <c r="BI31" s="50">
        <v>0.22941728029413758</v>
      </c>
      <c r="BJ31" s="50">
        <v>0.15967330710697672</v>
      </c>
      <c r="BK31" s="50">
        <v>0.26211912519428027</v>
      </c>
      <c r="BL31" s="50">
        <v>0.40336152721644669</v>
      </c>
      <c r="BM31" s="50">
        <v>0.68880615831314418</v>
      </c>
      <c r="BN31" s="50">
        <v>1.2181216606649812</v>
      </c>
      <c r="BO31" s="50">
        <v>0.39945480091258889</v>
      </c>
      <c r="BP31" s="50">
        <v>0.5502699668800527</v>
      </c>
      <c r="BR31" s="50">
        <v>0.94365327675985422</v>
      </c>
      <c r="BS31" s="50">
        <v>0.64601265337206082</v>
      </c>
      <c r="BT31" s="50">
        <v>0.45359211727885912</v>
      </c>
      <c r="BU31" s="50">
        <v>0</v>
      </c>
      <c r="BV31" s="50">
        <v>6.6055691329213059E-2</v>
      </c>
      <c r="BW31" s="50">
        <v>1.1219766975069692E-2</v>
      </c>
      <c r="BX31" s="50">
        <v>1.2254537619352123E-2</v>
      </c>
      <c r="BY31" s="50">
        <v>0</v>
      </c>
      <c r="BZ31" s="50">
        <v>0.16965008957468486</v>
      </c>
      <c r="CA31" s="50">
        <v>0.268432675420956</v>
      </c>
      <c r="CB31" s="50">
        <v>0.54219535861163548</v>
      </c>
      <c r="CC31" s="50">
        <v>1.2811459570293457</v>
      </c>
      <c r="CE31" s="50">
        <v>7.6426659507784295E-2</v>
      </c>
      <c r="CF31" s="50">
        <v>0.24888577317261196</v>
      </c>
      <c r="CG31" s="50">
        <v>0.30529136241685068</v>
      </c>
      <c r="CH31" s="50">
        <v>0.13279492913720858</v>
      </c>
      <c r="CI31" s="50">
        <v>6.6991310544161256E-2</v>
      </c>
      <c r="CJ31" s="50">
        <v>0</v>
      </c>
      <c r="CK31" s="50">
        <v>0</v>
      </c>
      <c r="CL31" s="50">
        <v>0</v>
      </c>
      <c r="CM31" s="50">
        <v>0</v>
      </c>
      <c r="CN31" s="50">
        <v>0.2288966663924388</v>
      </c>
      <c r="CO31" s="50">
        <v>0</v>
      </c>
      <c r="CP31" s="50">
        <v>1.1708625469747424E-2</v>
      </c>
      <c r="CR31" s="50">
        <v>0.41041040553427688</v>
      </c>
      <c r="CS31" s="50">
        <v>7.0044586021950281E-2</v>
      </c>
      <c r="CT31" s="50">
        <v>8.4495058503266995E-2</v>
      </c>
      <c r="CU31" s="50">
        <v>0.25026877006518811</v>
      </c>
      <c r="CV31" s="50">
        <v>0</v>
      </c>
      <c r="CW31" s="50">
        <v>6.1786712370456305E-2</v>
      </c>
      <c r="CX31" s="50">
        <v>0</v>
      </c>
      <c r="CY31" s="50">
        <v>0</v>
      </c>
      <c r="CZ31" s="50">
        <v>7.8143042219383646E-2</v>
      </c>
      <c r="DA31" s="50">
        <v>0.15045896895393357</v>
      </c>
      <c r="DB31" s="50">
        <v>8.5464399682518163E-2</v>
      </c>
      <c r="DC31" s="50">
        <v>6.7368018064714486E-2</v>
      </c>
      <c r="DD31" s="81"/>
      <c r="DE31" s="50">
        <v>0.15191854462270571</v>
      </c>
      <c r="DF31" s="50">
        <v>0.31631725755860068</v>
      </c>
      <c r="DG31" s="50">
        <v>0.16125526369727128</v>
      </c>
      <c r="DH31" s="50">
        <v>0.36983958612245588</v>
      </c>
      <c r="DI31" s="50">
        <v>0.3435181354279026</v>
      </c>
      <c r="DJ31" s="50">
        <v>7.4749078235361976E-2</v>
      </c>
      <c r="DK31" s="50">
        <v>0</v>
      </c>
      <c r="DL31" s="50">
        <v>1.1040731544521409E-2</v>
      </c>
      <c r="DM31" s="50">
        <v>8.2527998791404697E-2</v>
      </c>
      <c r="DN31" s="50">
        <v>0</v>
      </c>
      <c r="DO31" s="50">
        <v>0.15502668372547271</v>
      </c>
      <c r="DP31" s="50">
        <v>0.31291800171488654</v>
      </c>
      <c r="DQ31" s="81"/>
      <c r="DS31" s="50">
        <v>1.2476190673279333</v>
      </c>
      <c r="DT31" s="50">
        <v>0.27665582865001054</v>
      </c>
      <c r="DU31" s="50">
        <v>0.41913662628305576</v>
      </c>
      <c r="DV31" s="50">
        <v>0.25026877006518827</v>
      </c>
      <c r="DW31" s="50">
        <v>0.37227014920466261</v>
      </c>
      <c r="DX31" s="50">
        <v>0.16965008957468475</v>
      </c>
      <c r="DY31" s="50">
        <v>6.6055691329213059E-2</v>
      </c>
      <c r="DZ31" s="50">
        <v>8.1459603445551532E-2</v>
      </c>
      <c r="EA31" s="50">
        <v>0.12733830022512521</v>
      </c>
      <c r="EB31" s="50">
        <v>0.43042047610426554</v>
      </c>
      <c r="EC31" s="50">
        <v>0.36454904611363725</v>
      </c>
      <c r="ED31" s="50">
        <v>1.2918568294524773</v>
      </c>
      <c r="EF31" s="50">
        <v>2.9742888014811473</v>
      </c>
      <c r="EG31" s="50">
        <v>1.743369626035119</v>
      </c>
      <c r="EH31" s="50">
        <v>1.0313237219253339</v>
      </c>
      <c r="EI31" s="50">
        <v>0.26777755457112135</v>
      </c>
      <c r="EJ31" s="50">
        <v>0.27250270495918494</v>
      </c>
      <c r="EK31" s="50">
        <v>0.80172281714479809</v>
      </c>
      <c r="EL31" s="50">
        <v>0.53755689208555402</v>
      </c>
      <c r="EM31" s="50">
        <v>0.31677849583182338</v>
      </c>
      <c r="EN31" s="50">
        <v>1.4135784891059735</v>
      </c>
      <c r="EO31" s="50">
        <v>1.7001699302316335</v>
      </c>
      <c r="EP31" s="50">
        <v>3.0478630865392726</v>
      </c>
      <c r="EQ31" s="50">
        <v>2.5827663492733994</v>
      </c>
      <c r="ES31" s="50">
        <v>1.1109807871724138E-2</v>
      </c>
      <c r="ET31" s="50">
        <v>0</v>
      </c>
      <c r="EU31" s="50">
        <v>8.5375972995604607E-2</v>
      </c>
      <c r="EV31" s="50">
        <v>0</v>
      </c>
      <c r="EW31" s="50">
        <v>0</v>
      </c>
      <c r="EX31" s="50">
        <v>0</v>
      </c>
      <c r="EY31" s="50">
        <v>0</v>
      </c>
      <c r="EZ31" s="50">
        <v>0</v>
      </c>
      <c r="FA31" s="50">
        <v>0</v>
      </c>
      <c r="FB31" s="50">
        <v>0</v>
      </c>
      <c r="FC31" s="50">
        <v>0</v>
      </c>
      <c r="FD31" s="50">
        <v>0</v>
      </c>
      <c r="FF31" s="50">
        <v>3.1182367201371228</v>
      </c>
      <c r="FG31" s="50">
        <v>2.8781166978388444</v>
      </c>
      <c r="FH31" s="50">
        <v>3.1460743137023868</v>
      </c>
      <c r="FI31" s="50">
        <v>2.0573989713201586</v>
      </c>
      <c r="FJ31" s="50">
        <v>1.400377202802537</v>
      </c>
      <c r="FK31" s="50">
        <v>5.8532294688355788E-2</v>
      </c>
      <c r="FL31" s="50">
        <v>0.53658715649496058</v>
      </c>
      <c r="FM31" s="50">
        <v>1.2215675473399956</v>
      </c>
      <c r="FN31" s="50">
        <v>1.8704825669738403</v>
      </c>
      <c r="FO31" s="50">
        <v>1.6261681765973297</v>
      </c>
      <c r="FP31" s="50">
        <v>2.3367906990716598</v>
      </c>
      <c r="FQ31" s="50">
        <v>2.9377628172613219</v>
      </c>
      <c r="FS31" s="50">
        <v>0.25928236287086254</v>
      </c>
      <c r="FT31" s="50">
        <v>8.0378228093480289E-2</v>
      </c>
      <c r="FU31" s="50">
        <v>7.4594127662904214E-2</v>
      </c>
      <c r="FV31" s="50">
        <v>0</v>
      </c>
      <c r="FW31" s="50">
        <v>0</v>
      </c>
      <c r="FX31" s="50">
        <v>0</v>
      </c>
      <c r="FY31" s="50">
        <v>0</v>
      </c>
      <c r="FZ31" s="50">
        <v>0</v>
      </c>
      <c r="GA31" s="50">
        <v>0.14822715399784589</v>
      </c>
      <c r="GB31" s="50">
        <v>1.1530324614955486E-2</v>
      </c>
      <c r="GC31" s="50">
        <v>6.5541745977276758E-2</v>
      </c>
      <c r="GD31" s="50">
        <v>0.17096690200977163</v>
      </c>
    </row>
    <row r="32" spans="1:186" ht="15.75" thickBot="1" x14ac:dyDescent="0.3">
      <c r="D32" s="39">
        <v>8.3333333333333301E-2</v>
      </c>
      <c r="E32" s="50">
        <v>0.45191007158893243</v>
      </c>
      <c r="F32" s="50">
        <v>0.37507154569130019</v>
      </c>
      <c r="G32" s="50">
        <v>0.36348249964588208</v>
      </c>
      <c r="H32" s="50">
        <v>0</v>
      </c>
      <c r="I32" s="50">
        <v>1.114445381729888E-2</v>
      </c>
      <c r="J32" s="50">
        <v>0</v>
      </c>
      <c r="K32" s="50">
        <v>0</v>
      </c>
      <c r="L32" s="50">
        <v>1.1388994333008551E-2</v>
      </c>
      <c r="M32" s="50">
        <v>0.15656539894144203</v>
      </c>
      <c r="N32" s="50">
        <v>1.1924838417303405</v>
      </c>
      <c r="O32" s="50">
        <v>0.15426112124156532</v>
      </c>
      <c r="P32" s="50">
        <v>0.28797996006911125</v>
      </c>
      <c r="R32" s="50">
        <v>0.52695386691839663</v>
      </c>
      <c r="S32" s="50">
        <v>0.26126593522237307</v>
      </c>
      <c r="T32" s="50">
        <v>0.27957524579056703</v>
      </c>
      <c r="U32" s="50">
        <v>0</v>
      </c>
      <c r="V32" s="50">
        <v>0.26098195053504186</v>
      </c>
      <c r="W32" s="50">
        <v>0</v>
      </c>
      <c r="X32" s="50">
        <v>0</v>
      </c>
      <c r="Y32" s="50">
        <v>1.0038682762124704E-2</v>
      </c>
      <c r="Z32" s="50">
        <v>0.1721047958406946</v>
      </c>
      <c r="AA32" s="50">
        <v>0.17176025064059475</v>
      </c>
      <c r="AB32" s="50">
        <v>6.727999366200603E-2</v>
      </c>
      <c r="AC32" s="50">
        <v>8.4275780779315704E-2</v>
      </c>
      <c r="AE32" s="50">
        <v>0.36639617320477458</v>
      </c>
      <c r="AF32" s="50">
        <v>5.7762087481030823E-2</v>
      </c>
      <c r="AG32" s="50">
        <v>0.81868540627106323</v>
      </c>
      <c r="AH32" s="50">
        <v>0.16965008957468475</v>
      </c>
      <c r="AI32" s="50">
        <v>5.9923480793753488E-2</v>
      </c>
      <c r="AJ32" s="50">
        <v>1.2373153014226267E-2</v>
      </c>
      <c r="AK32" s="50">
        <v>1.1179171717044179E-2</v>
      </c>
      <c r="AL32" s="50">
        <v>0</v>
      </c>
      <c r="AM32" s="50">
        <v>0.1787661916337549</v>
      </c>
      <c r="AN32" s="50">
        <v>0.43613756190511133</v>
      </c>
      <c r="AO32" s="50">
        <v>0.13176016812783117</v>
      </c>
      <c r="AP32" s="50">
        <v>0.78675906704020482</v>
      </c>
      <c r="AR32" s="50">
        <v>0.23999600235722024</v>
      </c>
      <c r="AS32" s="50">
        <v>0</v>
      </c>
      <c r="AT32" s="50">
        <v>1.0801219983420502E-2</v>
      </c>
      <c r="AU32" s="50">
        <v>7.1861215027919478E-2</v>
      </c>
      <c r="AV32" s="50">
        <v>7.5404926340897391E-2</v>
      </c>
      <c r="AW32" s="50">
        <v>0</v>
      </c>
      <c r="AX32" s="50">
        <v>0</v>
      </c>
      <c r="AY32" s="50">
        <v>0</v>
      </c>
      <c r="AZ32" s="50">
        <v>0</v>
      </c>
      <c r="BA32" s="50">
        <v>1.0971942138305919E-2</v>
      </c>
      <c r="BB32" s="50">
        <v>8.2082303993854952E-2</v>
      </c>
      <c r="BC32" s="50">
        <v>1.0801219983420507E-2</v>
      </c>
      <c r="BE32" s="50">
        <v>0.68788395896007781</v>
      </c>
      <c r="BF32" s="50">
        <v>0.51514265231761502</v>
      </c>
      <c r="BG32" s="50">
        <v>1.2476190673279333</v>
      </c>
      <c r="BH32" s="50">
        <v>0.82569303171171304</v>
      </c>
      <c r="BI32" s="50">
        <v>0.25815341367801153</v>
      </c>
      <c r="BJ32" s="50">
        <v>0.1754144136522641</v>
      </c>
      <c r="BK32" s="50">
        <v>0.26383107345041812</v>
      </c>
      <c r="BL32" s="50">
        <v>0.43942708344598619</v>
      </c>
      <c r="BM32" s="50">
        <v>0.68999855185996173</v>
      </c>
      <c r="BN32" s="50">
        <v>1.3279906194766677</v>
      </c>
      <c r="BO32" s="50">
        <v>0.4123828969071805</v>
      </c>
      <c r="BP32" s="50">
        <v>0.40570211052828692</v>
      </c>
      <c r="BR32" s="50">
        <v>0.77797088254665325</v>
      </c>
      <c r="BS32" s="50">
        <v>0.5352383978662415</v>
      </c>
      <c r="BT32" s="50">
        <v>0.39870740191351545</v>
      </c>
      <c r="BU32" s="50">
        <v>0</v>
      </c>
      <c r="BV32" s="50">
        <v>6.293980649186795E-2</v>
      </c>
      <c r="BW32" s="50">
        <v>1.2605143647951667E-2</v>
      </c>
      <c r="BX32" s="50">
        <v>0</v>
      </c>
      <c r="BY32" s="50">
        <v>0</v>
      </c>
      <c r="BZ32" s="50">
        <v>0.14785534692888019</v>
      </c>
      <c r="CA32" s="50">
        <v>0.2536703874035503</v>
      </c>
      <c r="CB32" s="50">
        <v>0.52819962022578415</v>
      </c>
      <c r="CC32" s="50">
        <v>1.1129555247107521</v>
      </c>
      <c r="CE32" s="50">
        <v>6.9272751834315041E-2</v>
      </c>
      <c r="CF32" s="50">
        <v>0.23808359105502624</v>
      </c>
      <c r="CG32" s="50">
        <v>0.29593363744182277</v>
      </c>
      <c r="CH32" s="50">
        <v>0.12666692217243811</v>
      </c>
      <c r="CI32" s="50">
        <v>6.4210668431643955E-2</v>
      </c>
      <c r="CJ32" s="50">
        <v>0</v>
      </c>
      <c r="CK32" s="50">
        <v>0</v>
      </c>
      <c r="CL32" s="50">
        <v>0</v>
      </c>
      <c r="CM32" s="50">
        <v>0</v>
      </c>
      <c r="CN32" s="50">
        <v>0.23361063878313332</v>
      </c>
      <c r="CO32" s="50">
        <v>0</v>
      </c>
      <c r="CP32" s="50">
        <v>1.1213961645601327E-2</v>
      </c>
      <c r="CR32" s="50">
        <v>0.42394809697726427</v>
      </c>
      <c r="CS32" s="50">
        <v>5.8900847538444726E-2</v>
      </c>
      <c r="CT32" s="50">
        <v>8.06058853264809E-2</v>
      </c>
      <c r="CU32" s="50">
        <v>0.25601744769602491</v>
      </c>
      <c r="CV32" s="50">
        <v>0</v>
      </c>
      <c r="CW32" s="50">
        <v>6.6503693743061615E-2</v>
      </c>
      <c r="CX32" s="50">
        <v>0</v>
      </c>
      <c r="CY32" s="50">
        <v>0</v>
      </c>
      <c r="CZ32" s="50">
        <v>5.6081616432297671E-2</v>
      </c>
      <c r="DA32" s="50">
        <v>8.1459603445551559E-2</v>
      </c>
      <c r="DB32" s="50">
        <v>0.161242566765672</v>
      </c>
      <c r="DC32" s="50">
        <v>7.1213053837923534E-2</v>
      </c>
      <c r="DD32" s="81"/>
      <c r="DE32" s="50">
        <v>0.16703678403702191</v>
      </c>
      <c r="DF32" s="50">
        <v>0.3008556642422866</v>
      </c>
      <c r="DG32" s="50">
        <v>0.15898053669266315</v>
      </c>
      <c r="DH32" s="50">
        <v>0.3144155557062312</v>
      </c>
      <c r="DI32" s="50">
        <v>0.37374838765042706</v>
      </c>
      <c r="DJ32" s="50">
        <v>6.8258833813084646E-2</v>
      </c>
      <c r="DK32" s="50">
        <v>0</v>
      </c>
      <c r="DL32" s="50">
        <v>1.1424218001903099E-2</v>
      </c>
      <c r="DM32" s="50">
        <v>6.5733388388182837E-2</v>
      </c>
      <c r="DN32" s="50">
        <v>1.0632278022485663E-2</v>
      </c>
      <c r="DO32" s="50">
        <v>0.15811426228375511</v>
      </c>
      <c r="DP32" s="50">
        <v>0.30277696443123603</v>
      </c>
      <c r="DQ32" s="81"/>
      <c r="DS32" s="50">
        <v>1.3481483693024765</v>
      </c>
      <c r="DT32" s="50">
        <v>0.31063504867425062</v>
      </c>
      <c r="DU32" s="50">
        <v>0.52887122295630218</v>
      </c>
      <c r="DV32" s="50">
        <v>0.24125095899769408</v>
      </c>
      <c r="DW32" s="50">
        <v>0.34351813542790249</v>
      </c>
      <c r="DX32" s="50">
        <v>0.22920894010984236</v>
      </c>
      <c r="DY32" s="50">
        <v>6.6242113678447775E-2</v>
      </c>
      <c r="DZ32" s="50">
        <v>0.14050285188774322</v>
      </c>
      <c r="EA32" s="50">
        <v>0.15426112124156544</v>
      </c>
      <c r="EB32" s="50">
        <v>0.45612300361944874</v>
      </c>
      <c r="EC32" s="50">
        <v>0.26362143667267357</v>
      </c>
      <c r="ED32" s="50">
        <v>1.293647758258857</v>
      </c>
      <c r="EF32" s="50">
        <v>2.7719442631982849</v>
      </c>
      <c r="EG32" s="50">
        <v>1.7433696260351177</v>
      </c>
      <c r="EH32" s="50">
        <v>1.1097388922394371</v>
      </c>
      <c r="EI32" s="50">
        <v>0.26009346456600402</v>
      </c>
      <c r="EJ32" s="50">
        <v>0.28737411182460226</v>
      </c>
      <c r="EK32" s="50">
        <v>0.83378800408123899</v>
      </c>
      <c r="EL32" s="50">
        <v>0.58857724108379217</v>
      </c>
      <c r="EM32" s="50">
        <v>0.34351813542790283</v>
      </c>
      <c r="EN32" s="50">
        <v>1.3592907135644789</v>
      </c>
      <c r="EO32" s="50">
        <v>1.6873277443667969</v>
      </c>
      <c r="EP32" s="50">
        <v>3.0268984944249167</v>
      </c>
      <c r="EQ32" s="50">
        <v>2.6483733802093323</v>
      </c>
      <c r="ES32" s="50">
        <v>0</v>
      </c>
      <c r="ET32" s="50">
        <v>0</v>
      </c>
      <c r="EU32" s="50">
        <v>8.4714716257840758E-2</v>
      </c>
      <c r="EV32" s="50">
        <v>0</v>
      </c>
      <c r="EW32" s="50">
        <v>0</v>
      </c>
      <c r="EX32" s="50">
        <v>0</v>
      </c>
      <c r="EY32" s="50">
        <v>0</v>
      </c>
      <c r="EZ32" s="50">
        <v>0</v>
      </c>
      <c r="FA32" s="50">
        <v>0</v>
      </c>
      <c r="FB32" s="50">
        <v>0</v>
      </c>
      <c r="FC32" s="50">
        <v>0</v>
      </c>
      <c r="FD32" s="50">
        <v>0</v>
      </c>
      <c r="FF32" s="50">
        <v>3.0717646463202564</v>
      </c>
      <c r="FG32" s="50">
        <v>2.7586303423370819</v>
      </c>
      <c r="FH32" s="50">
        <v>3.2832701525566508</v>
      </c>
      <c r="FI32" s="50">
        <v>2.1807471338797924</v>
      </c>
      <c r="FJ32" s="50">
        <v>1.4458057385947123</v>
      </c>
      <c r="FK32" s="50">
        <v>6.3084191386500038E-2</v>
      </c>
      <c r="FL32" s="50">
        <v>0.6211132840651693</v>
      </c>
      <c r="FM32" s="50">
        <v>1.1210242864836757</v>
      </c>
      <c r="FN32" s="50">
        <v>1.6664209475046612</v>
      </c>
      <c r="FO32" s="50">
        <v>1.828560487020902</v>
      </c>
      <c r="FP32" s="50">
        <v>2.6688336252392078</v>
      </c>
      <c r="FQ32" s="50">
        <v>2.9573012513199739</v>
      </c>
      <c r="FS32" s="50">
        <v>0.25089502497714433</v>
      </c>
      <c r="FT32" s="50">
        <v>8.2512053406224764E-2</v>
      </c>
      <c r="FU32" s="50">
        <v>5.6836443680632336E-2</v>
      </c>
      <c r="FV32" s="50">
        <v>0</v>
      </c>
      <c r="FW32" s="50">
        <v>0</v>
      </c>
      <c r="FX32" s="50">
        <v>0</v>
      </c>
      <c r="FY32" s="50">
        <v>0</v>
      </c>
      <c r="FZ32" s="50">
        <v>0</v>
      </c>
      <c r="GA32" s="50">
        <v>7.5798909606776974E-2</v>
      </c>
      <c r="GB32" s="50">
        <v>5.6500134237815088E-2</v>
      </c>
      <c r="GC32" s="50">
        <v>5.8532294688355871E-2</v>
      </c>
      <c r="GD32" s="50">
        <v>0.15935816251292226</v>
      </c>
    </row>
    <row r="33" spans="4:186" ht="15.75" thickBot="1" x14ac:dyDescent="0.3">
      <c r="D33" s="39">
        <v>0.125</v>
      </c>
      <c r="E33" s="50">
        <v>0.58343835368896535</v>
      </c>
      <c r="F33" s="50">
        <v>0.38334488778010128</v>
      </c>
      <c r="G33" s="50">
        <v>0.27484680145559204</v>
      </c>
      <c r="H33" s="50">
        <v>0</v>
      </c>
      <c r="I33" s="50">
        <v>6.0976799331145727E-2</v>
      </c>
      <c r="J33" s="50">
        <v>0</v>
      </c>
      <c r="K33" s="50">
        <v>1.0266826012121418E-2</v>
      </c>
      <c r="L33" s="50">
        <v>7.1017413689653322E-2</v>
      </c>
      <c r="M33" s="50">
        <v>0.17961075492558237</v>
      </c>
      <c r="N33" s="50">
        <v>0.93646082858568946</v>
      </c>
      <c r="O33" s="50">
        <v>0.12902711523892596</v>
      </c>
      <c r="P33" s="50">
        <v>0.30027641030861479</v>
      </c>
      <c r="R33" s="50">
        <v>0.57021742378778806</v>
      </c>
      <c r="S33" s="50">
        <v>0.28590630498350827</v>
      </c>
      <c r="T33" s="50">
        <v>0.3435181354279026</v>
      </c>
      <c r="U33" s="50">
        <v>0</v>
      </c>
      <c r="V33" s="50">
        <v>0.25534538823807251</v>
      </c>
      <c r="W33" s="50">
        <v>0</v>
      </c>
      <c r="X33" s="50">
        <v>0</v>
      </c>
      <c r="Y33" s="50">
        <v>5.9228050857912731E-2</v>
      </c>
      <c r="Z33" s="50">
        <v>0.23517856902920217</v>
      </c>
      <c r="AA33" s="50">
        <v>0.13911745992395769</v>
      </c>
      <c r="AB33" s="50">
        <v>7.0044586021950253E-2</v>
      </c>
      <c r="AC33" s="50">
        <v>8.039339188945839E-2</v>
      </c>
      <c r="AE33" s="50">
        <v>0.41515498779876087</v>
      </c>
      <c r="AF33" s="50">
        <v>6.3806828936677787E-2</v>
      </c>
      <c r="AG33" s="50">
        <v>0.65372067809015311</v>
      </c>
      <c r="AH33" s="50">
        <v>0.15160150581026369</v>
      </c>
      <c r="AI33" s="50">
        <v>1.1494883068235295E-2</v>
      </c>
      <c r="AJ33" s="50">
        <v>5.8001258977013491E-2</v>
      </c>
      <c r="AK33" s="50">
        <v>1.0869294699611811E-2</v>
      </c>
      <c r="AL33" s="50">
        <v>1.0465106925344402E-2</v>
      </c>
      <c r="AM33" s="50">
        <v>0.28608447675132803</v>
      </c>
      <c r="AN33" s="50">
        <v>0.51460389414028318</v>
      </c>
      <c r="AO33" s="50">
        <v>0.1290271152389259</v>
      </c>
      <c r="AP33" s="50">
        <v>0.79688345710383812</v>
      </c>
      <c r="AR33" s="50">
        <v>0.17982913770315256</v>
      </c>
      <c r="AS33" s="50">
        <v>0</v>
      </c>
      <c r="AT33" s="50">
        <v>1.0801219983420502E-2</v>
      </c>
      <c r="AU33" s="50">
        <v>7.1049995466339E-2</v>
      </c>
      <c r="AV33" s="50">
        <v>8.4056882756955831E-2</v>
      </c>
      <c r="AW33" s="50">
        <v>0</v>
      </c>
      <c r="AX33" s="50">
        <v>0</v>
      </c>
      <c r="AY33" s="50">
        <v>0</v>
      </c>
      <c r="AZ33" s="50">
        <v>0</v>
      </c>
      <c r="BA33" s="50">
        <v>1.0733430098261281E-2</v>
      </c>
      <c r="BB33" s="50">
        <v>7.1049995466339014E-2</v>
      </c>
      <c r="BC33" s="50">
        <v>1.1672819300492708E-2</v>
      </c>
      <c r="BE33" s="50">
        <v>0.78801989863874422</v>
      </c>
      <c r="BF33" s="50">
        <v>0.44930515015632477</v>
      </c>
      <c r="BG33" s="50">
        <v>1.2918568294524773</v>
      </c>
      <c r="BH33" s="50">
        <v>0.99418780791531025</v>
      </c>
      <c r="BI33" s="50">
        <v>0.25702774631189523</v>
      </c>
      <c r="BJ33" s="50">
        <v>0.16006466307791214</v>
      </c>
      <c r="BK33" s="50">
        <v>0.17536069891945805</v>
      </c>
      <c r="BL33" s="50">
        <v>0.43286449822370687</v>
      </c>
      <c r="BM33" s="50">
        <v>0.74133076791977159</v>
      </c>
      <c r="BN33" s="50">
        <v>1.2634263487827009</v>
      </c>
      <c r="BO33" s="50">
        <v>0.38212392727670697</v>
      </c>
      <c r="BP33" s="50">
        <v>0.3849601028842391</v>
      </c>
      <c r="BR33" s="50">
        <v>0.75567373066340326</v>
      </c>
      <c r="BS33" s="50">
        <v>0.55475229281847371</v>
      </c>
      <c r="BT33" s="50">
        <v>0.36859161715614647</v>
      </c>
      <c r="BU33" s="50">
        <v>0</v>
      </c>
      <c r="BV33" s="50">
        <v>6.1330629008231753E-2</v>
      </c>
      <c r="BW33" s="50">
        <v>1.2258232826167934E-2</v>
      </c>
      <c r="BX33" s="50">
        <v>1.1888755035306195E-2</v>
      </c>
      <c r="BY33" s="50">
        <v>0</v>
      </c>
      <c r="BZ33" s="50">
        <v>0.17210479584069441</v>
      </c>
      <c r="CA33" s="50">
        <v>0.24540517753255398</v>
      </c>
      <c r="CB33" s="50">
        <v>0.65055668826580915</v>
      </c>
      <c r="CC33" s="50">
        <v>0.92076628367359215</v>
      </c>
      <c r="CE33" s="50">
        <v>6.3663939104169856E-2</v>
      </c>
      <c r="CF33" s="50">
        <v>0.23455357924955123</v>
      </c>
      <c r="CG33" s="50">
        <v>0.26383107345041829</v>
      </c>
      <c r="CH33" s="50">
        <v>8.0096528952705096E-2</v>
      </c>
      <c r="CI33" s="50">
        <v>5.9055038160639145E-2</v>
      </c>
      <c r="CJ33" s="50">
        <v>0</v>
      </c>
      <c r="CK33" s="50">
        <v>0</v>
      </c>
      <c r="CL33" s="50">
        <v>0</v>
      </c>
      <c r="CM33" s="50">
        <v>0</v>
      </c>
      <c r="CN33" s="50">
        <v>0.24269054323185782</v>
      </c>
      <c r="CO33" s="50">
        <v>0</v>
      </c>
      <c r="CP33" s="50">
        <v>1.1961320990499581E-2</v>
      </c>
      <c r="CR33" s="50">
        <v>0.37523053419291547</v>
      </c>
      <c r="CS33" s="50">
        <v>6.8554326190846948E-2</v>
      </c>
      <c r="CT33" s="50">
        <v>8.039339188945839E-2</v>
      </c>
      <c r="CU33" s="50">
        <v>0.23463164234384615</v>
      </c>
      <c r="CV33" s="50">
        <v>0</v>
      </c>
      <c r="CW33" s="50">
        <v>1.1147922368104147E-2</v>
      </c>
      <c r="CX33" s="50">
        <v>0</v>
      </c>
      <c r="CY33" s="50">
        <v>0</v>
      </c>
      <c r="CZ33" s="50">
        <v>1.1291919597028393E-2</v>
      </c>
      <c r="DA33" s="50">
        <v>0.13705649427418479</v>
      </c>
      <c r="DB33" s="50">
        <v>0.13383509358608581</v>
      </c>
      <c r="DC33" s="50">
        <v>1.2552507403373304E-2</v>
      </c>
      <c r="DD33" s="81"/>
      <c r="DE33" s="50">
        <v>0.23519622596165107</v>
      </c>
      <c r="DF33" s="50">
        <v>0.26824676591784535</v>
      </c>
      <c r="DG33" s="50">
        <v>0.23945949882498915</v>
      </c>
      <c r="DH33" s="50">
        <v>0.34679342827538495</v>
      </c>
      <c r="DI33" s="50">
        <v>0.23678897153516404</v>
      </c>
      <c r="DJ33" s="50">
        <v>6.1053346628808354E-2</v>
      </c>
      <c r="DK33" s="50">
        <v>0</v>
      </c>
      <c r="DL33" s="50">
        <v>1.1601426108710294E-2</v>
      </c>
      <c r="DM33" s="50">
        <v>1.188030817512409E-2</v>
      </c>
      <c r="DN33" s="50">
        <v>0</v>
      </c>
      <c r="DO33" s="50">
        <v>0.17624839520840521</v>
      </c>
      <c r="DP33" s="50">
        <v>0.38647172460177315</v>
      </c>
      <c r="DQ33" s="81"/>
      <c r="DS33" s="50">
        <v>1.1789586347707783</v>
      </c>
      <c r="DT33" s="50">
        <v>0.29672812923368014</v>
      </c>
      <c r="DU33" s="50">
        <v>0.55819214917602755</v>
      </c>
      <c r="DV33" s="50">
        <v>0.23737477500787052</v>
      </c>
      <c r="DW33" s="50">
        <v>0.2953166807870618</v>
      </c>
      <c r="DX33" s="50">
        <v>0.14785534692888011</v>
      </c>
      <c r="DY33" s="50">
        <v>6.3301182491312613E-2</v>
      </c>
      <c r="DZ33" s="50">
        <v>0.14294936448611542</v>
      </c>
      <c r="EA33" s="50">
        <v>0.14600563522724658</v>
      </c>
      <c r="EB33" s="50">
        <v>0.53368494861311644</v>
      </c>
      <c r="EC33" s="50">
        <v>0.24742698695212251</v>
      </c>
      <c r="ED33" s="50">
        <v>1.2722655870095274</v>
      </c>
      <c r="EF33" s="50">
        <v>2.6475575045581503</v>
      </c>
      <c r="EG33" s="50">
        <v>1.7073837860033492</v>
      </c>
      <c r="EH33" s="50">
        <v>1.221567547339995</v>
      </c>
      <c r="EI33" s="50">
        <v>0.26126593522237307</v>
      </c>
      <c r="EJ33" s="50">
        <v>0.31163817507610431</v>
      </c>
      <c r="EK33" s="50">
        <v>0.85563288152882455</v>
      </c>
      <c r="EL33" s="50">
        <v>0.64711006987613429</v>
      </c>
      <c r="EM33" s="50">
        <v>0.31613288768318065</v>
      </c>
      <c r="EN33" s="50">
        <v>1.3708046445541202</v>
      </c>
      <c r="EO33" s="50">
        <v>1.6428895699678974</v>
      </c>
      <c r="EP33" s="50">
        <v>2.8339389139628612</v>
      </c>
      <c r="EQ33" s="50">
        <v>2.5603156488828125</v>
      </c>
      <c r="ES33" s="50">
        <v>1.1144453817298868E-2</v>
      </c>
      <c r="ET33" s="50">
        <v>0</v>
      </c>
      <c r="EU33" s="50">
        <v>8.3185081102815153E-2</v>
      </c>
      <c r="EV33" s="50">
        <v>0</v>
      </c>
      <c r="EW33" s="50">
        <v>0</v>
      </c>
      <c r="EX33" s="50">
        <v>0</v>
      </c>
      <c r="EY33" s="50">
        <v>0</v>
      </c>
      <c r="EZ33" s="50">
        <v>0</v>
      </c>
      <c r="FA33" s="50">
        <v>0</v>
      </c>
      <c r="FB33" s="50">
        <v>0</v>
      </c>
      <c r="FC33" s="50">
        <v>0</v>
      </c>
      <c r="FD33" s="50">
        <v>0</v>
      </c>
      <c r="FF33" s="50">
        <v>3.2413805319656994</v>
      </c>
      <c r="FG33" s="50">
        <v>2.910095481431024</v>
      </c>
      <c r="FH33" s="50">
        <v>3.0246347737768025</v>
      </c>
      <c r="FI33" s="50">
        <v>2.3262249696714972</v>
      </c>
      <c r="FJ33" s="50">
        <v>1.1975823405778649</v>
      </c>
      <c r="FK33" s="50">
        <v>6.5159579327540643E-2</v>
      </c>
      <c r="FL33" s="50">
        <v>0.52599692913738594</v>
      </c>
      <c r="FM33" s="50">
        <v>0.81223231938000351</v>
      </c>
      <c r="FN33" s="50">
        <v>1.382383412149953</v>
      </c>
      <c r="FO33" s="50">
        <v>1.443880564761715</v>
      </c>
      <c r="FP33" s="50">
        <v>2.5124638327194706</v>
      </c>
      <c r="FQ33" s="50">
        <v>2.8404364113222189</v>
      </c>
      <c r="FS33" s="50">
        <v>0.24431690782410811</v>
      </c>
      <c r="FT33" s="50">
        <v>8.4683313298964419E-2</v>
      </c>
      <c r="FU33" s="50">
        <v>0.12447453512909043</v>
      </c>
      <c r="FV33" s="50">
        <v>0</v>
      </c>
      <c r="FW33" s="50">
        <v>0</v>
      </c>
      <c r="FX33" s="50">
        <v>0</v>
      </c>
      <c r="FY33" s="50">
        <v>0</v>
      </c>
      <c r="FZ33" s="50">
        <v>0</v>
      </c>
      <c r="GA33" s="50">
        <v>7.8574373588354784E-2</v>
      </c>
      <c r="GB33" s="50">
        <v>0</v>
      </c>
      <c r="GC33" s="50">
        <v>1.1992857718375398E-2</v>
      </c>
      <c r="GD33" s="50">
        <v>0.14792726100686579</v>
      </c>
    </row>
    <row r="34" spans="4:186" ht="15.75" thickBot="1" x14ac:dyDescent="0.3">
      <c r="D34" s="39">
        <v>0.16666666666666699</v>
      </c>
      <c r="E34" s="50">
        <v>0.60103349331466693</v>
      </c>
      <c r="F34" s="50">
        <v>0.41765477393393718</v>
      </c>
      <c r="G34" s="50">
        <v>0.24323186022939242</v>
      </c>
      <c r="H34" s="50">
        <v>0</v>
      </c>
      <c r="I34" s="50">
        <v>6.5683896568159983E-2</v>
      </c>
      <c r="J34" s="50">
        <v>0</v>
      </c>
      <c r="K34" s="50">
        <v>0</v>
      </c>
      <c r="L34" s="50">
        <v>0.13099592561956508</v>
      </c>
      <c r="M34" s="50">
        <v>0.1716940447114865</v>
      </c>
      <c r="N34" s="50">
        <v>0.73742154046371255</v>
      </c>
      <c r="O34" s="50">
        <v>0.15811426228375511</v>
      </c>
      <c r="P34" s="50">
        <v>0.28195967006178119</v>
      </c>
      <c r="R34" s="50">
        <v>0.60103349331466649</v>
      </c>
      <c r="S34" s="50">
        <v>0.31134157239625809</v>
      </c>
      <c r="T34" s="50">
        <v>0.38119830451418207</v>
      </c>
      <c r="U34" s="50">
        <v>0</v>
      </c>
      <c r="V34" s="50">
        <v>0.29285742895548439</v>
      </c>
      <c r="W34" s="50">
        <v>0</v>
      </c>
      <c r="X34" s="50">
        <v>0</v>
      </c>
      <c r="Y34" s="50">
        <v>1.181648316666062E-2</v>
      </c>
      <c r="Z34" s="50">
        <v>0.23792595460612667</v>
      </c>
      <c r="AA34" s="50">
        <v>0.17819557494634036</v>
      </c>
      <c r="AB34" s="50">
        <v>6.9844649170322043E-2</v>
      </c>
      <c r="AC34" s="50">
        <v>8.2103832837247884E-2</v>
      </c>
      <c r="AE34" s="50">
        <v>0.36203147341948577</v>
      </c>
      <c r="AF34" s="50">
        <v>6.9830382543586561E-2</v>
      </c>
      <c r="AG34" s="50">
        <v>0.69714306996895659</v>
      </c>
      <c r="AH34" s="50">
        <v>8.0535012629492114E-2</v>
      </c>
      <c r="AI34" s="50">
        <v>7.0627208994935034E-2</v>
      </c>
      <c r="AJ34" s="50">
        <v>1.0377772248330587E-2</v>
      </c>
      <c r="AK34" s="50">
        <v>6.5313499530123317E-2</v>
      </c>
      <c r="AL34" s="50">
        <v>5.9575089338422184E-2</v>
      </c>
      <c r="AM34" s="50">
        <v>0.25486074411302828</v>
      </c>
      <c r="AN34" s="50">
        <v>0.45696871972743375</v>
      </c>
      <c r="AO34" s="50">
        <v>0.12733830022512521</v>
      </c>
      <c r="AP34" s="50">
        <v>0.68788395896007781</v>
      </c>
      <c r="AR34" s="50">
        <v>0.30340426457265884</v>
      </c>
      <c r="AS34" s="50">
        <v>0</v>
      </c>
      <c r="AT34" s="50">
        <v>1.0598702432518935E-2</v>
      </c>
      <c r="AU34" s="50">
        <v>6.8062311379760362E-2</v>
      </c>
      <c r="AV34" s="50">
        <v>0.13132784081399579</v>
      </c>
      <c r="AW34" s="50">
        <v>0</v>
      </c>
      <c r="AX34" s="50">
        <v>0</v>
      </c>
      <c r="AY34" s="50">
        <v>0</v>
      </c>
      <c r="AZ34" s="50">
        <v>0</v>
      </c>
      <c r="BA34" s="50">
        <v>1.1565838936900049E-2</v>
      </c>
      <c r="BB34" s="50">
        <v>8.0096528952705123E-2</v>
      </c>
      <c r="BC34" s="50">
        <v>5.9401401140830111E-2</v>
      </c>
      <c r="BE34" s="50">
        <v>0.76182405652700325</v>
      </c>
      <c r="BF34" s="50">
        <v>0.5860407490692997</v>
      </c>
      <c r="BG34" s="50">
        <v>1.3134573360499873</v>
      </c>
      <c r="BH34" s="50">
        <v>0.85013632741171608</v>
      </c>
      <c r="BI34" s="50">
        <v>0.16201829996010139</v>
      </c>
      <c r="BJ34" s="50">
        <v>0.13141644612360151</v>
      </c>
      <c r="BK34" s="50">
        <v>0.17697691643626348</v>
      </c>
      <c r="BL34" s="50">
        <v>0.44025204020850106</v>
      </c>
      <c r="BM34" s="50">
        <v>0.71413629208216189</v>
      </c>
      <c r="BN34" s="50">
        <v>1.2112493403233837</v>
      </c>
      <c r="BO34" s="50">
        <v>0.44334100086611555</v>
      </c>
      <c r="BP34" s="50">
        <v>0.42556006520474393</v>
      </c>
      <c r="BR34" s="50">
        <v>0.64491647828924081</v>
      </c>
      <c r="BS34" s="50">
        <v>0.5998024028107205</v>
      </c>
      <c r="BT34" s="50">
        <v>0.40336152721644669</v>
      </c>
      <c r="BU34" s="50">
        <v>0</v>
      </c>
      <c r="BV34" s="50">
        <v>7.1802129434748507E-2</v>
      </c>
      <c r="BW34" s="50">
        <v>6.7670398843860474E-2</v>
      </c>
      <c r="BX34" s="50">
        <v>0</v>
      </c>
      <c r="BY34" s="50">
        <v>0</v>
      </c>
      <c r="BZ34" s="50">
        <v>0.2474269869521224</v>
      </c>
      <c r="CA34" s="50">
        <v>0.1761675720385204</v>
      </c>
      <c r="CB34" s="50">
        <v>0.70562510967887382</v>
      </c>
      <c r="CC34" s="50">
        <v>1.0497947565638217</v>
      </c>
      <c r="CE34" s="50">
        <v>6.1863935851541929E-2</v>
      </c>
      <c r="CF34" s="50">
        <v>0.17777421738941623</v>
      </c>
      <c r="CG34" s="50">
        <v>0.23098385724050108</v>
      </c>
      <c r="CH34" s="50">
        <v>7.1454837774476934E-2</v>
      </c>
      <c r="CI34" s="50">
        <v>1.181648316666062E-2</v>
      </c>
      <c r="CJ34" s="50">
        <v>0</v>
      </c>
      <c r="CK34" s="50">
        <v>0</v>
      </c>
      <c r="CL34" s="50">
        <v>0</v>
      </c>
      <c r="CM34" s="50">
        <v>0</v>
      </c>
      <c r="CN34" s="50">
        <v>0.23678897153516393</v>
      </c>
      <c r="CO34" s="50">
        <v>0</v>
      </c>
      <c r="CP34" s="50">
        <v>1.0431884388517569E-2</v>
      </c>
      <c r="CR34" s="50">
        <v>0.28858665922393634</v>
      </c>
      <c r="CS34" s="50">
        <v>6.5843065876798987E-2</v>
      </c>
      <c r="CT34" s="50">
        <v>7.9126269111008035E-2</v>
      </c>
      <c r="CU34" s="50">
        <v>0.27137451874198204</v>
      </c>
      <c r="CV34" s="50">
        <v>0</v>
      </c>
      <c r="CW34" s="50">
        <v>1.0309572430546225E-2</v>
      </c>
      <c r="CX34" s="50">
        <v>0</v>
      </c>
      <c r="CY34" s="50">
        <v>0</v>
      </c>
      <c r="CZ34" s="50">
        <v>5.712335382316848E-2</v>
      </c>
      <c r="DA34" s="50">
        <v>0.23150762996014473</v>
      </c>
      <c r="DB34" s="50">
        <v>7.5588162064212261E-2</v>
      </c>
      <c r="DC34" s="50">
        <v>6.9657956247329095E-2</v>
      </c>
      <c r="DD34" s="81"/>
      <c r="DE34" s="50">
        <v>0.16240071907853568</v>
      </c>
      <c r="DF34" s="50">
        <v>0.31346756974543377</v>
      </c>
      <c r="DG34" s="50">
        <v>0.17576382680532365</v>
      </c>
      <c r="DH34" s="50">
        <v>0.41156683600249727</v>
      </c>
      <c r="DI34" s="50">
        <v>0.25928236287086254</v>
      </c>
      <c r="DJ34" s="50">
        <v>6.4021998615854697E-2</v>
      </c>
      <c r="DK34" s="50">
        <v>0</v>
      </c>
      <c r="DL34" s="50">
        <v>6.3845835963205297E-2</v>
      </c>
      <c r="DM34" s="50">
        <v>5.9245370689421505E-2</v>
      </c>
      <c r="DN34" s="50">
        <v>1.2034181629370816E-2</v>
      </c>
      <c r="DO34" s="50">
        <v>0.28174053559260814</v>
      </c>
      <c r="DP34" s="50">
        <v>0.29285742895548422</v>
      </c>
      <c r="DQ34" s="81"/>
      <c r="DS34" s="50">
        <v>1.2651909104675567</v>
      </c>
      <c r="DT34" s="50">
        <v>0.30362851013976927</v>
      </c>
      <c r="DU34" s="50">
        <v>0.61049014194881501</v>
      </c>
      <c r="DV34" s="50">
        <v>0.17416838066005233</v>
      </c>
      <c r="DW34" s="50">
        <v>0.27602387395600475</v>
      </c>
      <c r="DX34" s="50">
        <v>0.16242623506032799</v>
      </c>
      <c r="DY34" s="50">
        <v>6.2221185804229313E-2</v>
      </c>
      <c r="DZ34" s="50">
        <v>0.14085063106645784</v>
      </c>
      <c r="EA34" s="50">
        <v>0.16045665799722991</v>
      </c>
      <c r="EB34" s="50">
        <v>0.51366197144416292</v>
      </c>
      <c r="EC34" s="50">
        <v>0.27683013663311512</v>
      </c>
      <c r="ED34" s="50">
        <v>1.3518351905152566</v>
      </c>
      <c r="EF34" s="50">
        <v>2.888612751176947</v>
      </c>
      <c r="EG34" s="50">
        <v>1.7332672884682574</v>
      </c>
      <c r="EH34" s="50">
        <v>1.3666496916669013</v>
      </c>
      <c r="EI34" s="50">
        <v>0.27989238930145038</v>
      </c>
      <c r="EJ34" s="50">
        <v>0.35411981030598982</v>
      </c>
      <c r="EK34" s="50">
        <v>0.92048256357996205</v>
      </c>
      <c r="EL34" s="50">
        <v>0.68673236775020052</v>
      </c>
      <c r="EM34" s="50">
        <v>0.35127167540018034</v>
      </c>
      <c r="EN34" s="50">
        <v>1.4273726061588754</v>
      </c>
      <c r="EO34" s="50">
        <v>1.5685372955432435</v>
      </c>
      <c r="EP34" s="50">
        <v>2.8645440325757368</v>
      </c>
      <c r="EQ34" s="50">
        <v>2.5657611961182369</v>
      </c>
      <c r="ES34" s="50">
        <v>1.0266826012121408E-2</v>
      </c>
      <c r="ET34" s="50">
        <v>0</v>
      </c>
      <c r="EU34" s="50">
        <v>0.12803381967668598</v>
      </c>
      <c r="EV34" s="50">
        <v>0</v>
      </c>
      <c r="EW34" s="50">
        <v>0</v>
      </c>
      <c r="EX34" s="50">
        <v>0</v>
      </c>
      <c r="EY34" s="50">
        <v>0</v>
      </c>
      <c r="EZ34" s="50">
        <v>0</v>
      </c>
      <c r="FA34" s="50">
        <v>0</v>
      </c>
      <c r="FB34" s="50">
        <v>0</v>
      </c>
      <c r="FC34" s="50">
        <v>0</v>
      </c>
      <c r="FD34" s="50">
        <v>0</v>
      </c>
      <c r="FF34" s="50">
        <v>2.974288801481149</v>
      </c>
      <c r="FG34" s="50">
        <v>3.006455180066427</v>
      </c>
      <c r="FH34" s="50">
        <v>3.1471729001446307</v>
      </c>
      <c r="FI34" s="50">
        <v>2.6310786026153132</v>
      </c>
      <c r="FJ34" s="50">
        <v>1.5604171876556165</v>
      </c>
      <c r="FK34" s="50">
        <v>5.8710024206899754E-2</v>
      </c>
      <c r="FL34" s="50">
        <v>0.69019100218012308</v>
      </c>
      <c r="FM34" s="50">
        <v>0.96545139694877213</v>
      </c>
      <c r="FN34" s="50">
        <v>1.5635942161737837</v>
      </c>
      <c r="FO34" s="50">
        <v>1.7599690952972833</v>
      </c>
      <c r="FP34" s="50">
        <v>2.75048294120649</v>
      </c>
      <c r="FQ34" s="50">
        <v>3.1283521080096386</v>
      </c>
      <c r="FS34" s="50">
        <v>0.28076577043666356</v>
      </c>
      <c r="FT34" s="50">
        <v>0.1250937342269243</v>
      </c>
      <c r="FU34" s="50">
        <v>7.2791125678021776E-2</v>
      </c>
      <c r="FV34" s="50">
        <v>0</v>
      </c>
      <c r="FW34" s="50">
        <v>0</v>
      </c>
      <c r="FX34" s="50">
        <v>0</v>
      </c>
      <c r="FY34" s="50">
        <v>0</v>
      </c>
      <c r="FZ34" s="50">
        <v>0</v>
      </c>
      <c r="GA34" s="50">
        <v>8.0315571299035091E-2</v>
      </c>
      <c r="GB34" s="50">
        <v>0</v>
      </c>
      <c r="GC34" s="50">
        <v>5.6600887376009941E-2</v>
      </c>
      <c r="GD34" s="50">
        <v>0.17860303418264625</v>
      </c>
    </row>
    <row r="35" spans="4:186" ht="15.75" thickBot="1" x14ac:dyDescent="0.3">
      <c r="D35" s="39">
        <v>0.20833333333333301</v>
      </c>
      <c r="E35" s="50">
        <v>0.8161000858482379</v>
      </c>
      <c r="F35" s="50">
        <v>0.51514265231761502</v>
      </c>
      <c r="G35" s="50">
        <v>0.26612524390365272</v>
      </c>
      <c r="H35" s="50">
        <v>0</v>
      </c>
      <c r="I35" s="50">
        <v>5.853802229237242E-2</v>
      </c>
      <c r="J35" s="50">
        <v>0</v>
      </c>
      <c r="K35" s="50">
        <v>0</v>
      </c>
      <c r="L35" s="50">
        <v>6.9851092799923464E-2</v>
      </c>
      <c r="M35" s="50">
        <v>8.2304950266873345E-2</v>
      </c>
      <c r="N35" s="50">
        <v>0.57629429041665903</v>
      </c>
      <c r="O35" s="50">
        <v>8.4780687739374361E-2</v>
      </c>
      <c r="P35" s="50">
        <v>0.31099957245716514</v>
      </c>
      <c r="R35" s="50">
        <v>0.56719507625772847</v>
      </c>
      <c r="S35" s="50">
        <v>0.36369010506665217</v>
      </c>
      <c r="T35" s="50">
        <v>0.38420577239445386</v>
      </c>
      <c r="U35" s="50">
        <v>1.2450164119738967E-2</v>
      </c>
      <c r="V35" s="50">
        <v>0.35986218276094406</v>
      </c>
      <c r="W35" s="50">
        <v>0</v>
      </c>
      <c r="X35" s="50">
        <v>0</v>
      </c>
      <c r="Y35" s="50">
        <v>5.666812263413315E-2</v>
      </c>
      <c r="Z35" s="50">
        <v>0.23627497085337637</v>
      </c>
      <c r="AA35" s="50">
        <v>0.17096690200977163</v>
      </c>
      <c r="AB35" s="50">
        <v>7.0244904068604605E-2</v>
      </c>
      <c r="AC35" s="50">
        <v>8.4495058503267037E-2</v>
      </c>
      <c r="AE35" s="50">
        <v>0.37300878023790501</v>
      </c>
      <c r="AF35" s="50">
        <v>1.2022451984913352E-2</v>
      </c>
      <c r="AG35" s="50">
        <v>0.83956480581039272</v>
      </c>
      <c r="AH35" s="50">
        <v>0.12499881044124866</v>
      </c>
      <c r="AI35" s="50">
        <v>6.8697612009767345E-2</v>
      </c>
      <c r="AJ35" s="50">
        <v>1.020783396648425E-2</v>
      </c>
      <c r="AK35" s="50">
        <v>6.4576888094112009E-2</v>
      </c>
      <c r="AL35" s="50">
        <v>1.2291523120448289E-2</v>
      </c>
      <c r="AM35" s="50">
        <v>0.30131662789698332</v>
      </c>
      <c r="AN35" s="50">
        <v>0.41041040553427705</v>
      </c>
      <c r="AO35" s="50">
        <v>0.12367491529994527</v>
      </c>
      <c r="AP35" s="50">
        <v>0.56920878471082237</v>
      </c>
      <c r="AR35" s="50">
        <v>0.26612524390365289</v>
      </c>
      <c r="AS35" s="50">
        <v>0</v>
      </c>
      <c r="AT35" s="50">
        <v>1.1637086205027406E-2</v>
      </c>
      <c r="AU35" s="50">
        <v>6.9048706453210817E-2</v>
      </c>
      <c r="AV35" s="50">
        <v>6.1330629008231691E-2</v>
      </c>
      <c r="AW35" s="50">
        <v>0</v>
      </c>
      <c r="AX35" s="50">
        <v>0</v>
      </c>
      <c r="AY35" s="50">
        <v>0</v>
      </c>
      <c r="AZ35" s="50">
        <v>0</v>
      </c>
      <c r="BA35" s="50">
        <v>5.785337403915862E-2</v>
      </c>
      <c r="BB35" s="50">
        <v>8.2082303993854952E-2</v>
      </c>
      <c r="BC35" s="50">
        <v>1.1780457328190119E-2</v>
      </c>
      <c r="BE35" s="50">
        <v>0.87019640882948501</v>
      </c>
      <c r="BF35" s="50">
        <v>0.53631030355184728</v>
      </c>
      <c r="BG35" s="50">
        <v>1.077912784362703</v>
      </c>
      <c r="BH35" s="50">
        <v>1.0065827348581406</v>
      </c>
      <c r="BI35" s="50">
        <v>0.15560871428317713</v>
      </c>
      <c r="BJ35" s="50">
        <v>8.2975304047178414E-2</v>
      </c>
      <c r="BK35" s="50">
        <v>0.2570277463118954</v>
      </c>
      <c r="BL35" s="50">
        <v>0.53465118546130019</v>
      </c>
      <c r="BM35" s="50">
        <v>0.64714667181450281</v>
      </c>
      <c r="BN35" s="50">
        <v>1.225019926498583</v>
      </c>
      <c r="BO35" s="50">
        <v>0.43482636380073625</v>
      </c>
      <c r="BP35" s="50">
        <v>0.54047310758308997</v>
      </c>
      <c r="BR35" s="50">
        <v>0.74225971999445906</v>
      </c>
      <c r="BS35" s="50">
        <v>0.4346451106293302</v>
      </c>
      <c r="BT35" s="50">
        <v>0.28076577043666345</v>
      </c>
      <c r="BU35" s="50">
        <v>0</v>
      </c>
      <c r="BV35" s="50">
        <v>7.0822132185000775E-2</v>
      </c>
      <c r="BW35" s="50">
        <v>5.8710024206899802E-2</v>
      </c>
      <c r="BX35" s="50">
        <v>0</v>
      </c>
      <c r="BY35" s="50">
        <v>0</v>
      </c>
      <c r="BZ35" s="50">
        <v>0.17210479584069449</v>
      </c>
      <c r="CA35" s="50">
        <v>0.25144846968591933</v>
      </c>
      <c r="CB35" s="50">
        <v>0.7276488370888371</v>
      </c>
      <c r="CC35" s="50">
        <v>1.0794894483514772</v>
      </c>
      <c r="CE35" s="50">
        <v>6.3301182491312558E-2</v>
      </c>
      <c r="CF35" s="50">
        <v>0.16719003304393604</v>
      </c>
      <c r="CG35" s="50">
        <v>0.17176025064059475</v>
      </c>
      <c r="CH35" s="50">
        <v>6.6503693743061587E-2</v>
      </c>
      <c r="CI35" s="50">
        <v>1.0971942138305924E-2</v>
      </c>
      <c r="CJ35" s="50">
        <v>0</v>
      </c>
      <c r="CK35" s="50">
        <v>0</v>
      </c>
      <c r="CL35" s="50">
        <v>0</v>
      </c>
      <c r="CM35" s="50">
        <v>0</v>
      </c>
      <c r="CN35" s="50">
        <v>0.15898053669266315</v>
      </c>
      <c r="CO35" s="50">
        <v>0</v>
      </c>
      <c r="CP35" s="50">
        <v>0</v>
      </c>
      <c r="CR35" s="50">
        <v>0.36639617320477458</v>
      </c>
      <c r="CS35" s="50">
        <v>7.0474306214197105E-2</v>
      </c>
      <c r="CT35" s="50">
        <v>7.2791125678021776E-2</v>
      </c>
      <c r="CU35" s="50">
        <v>0.2955427985634122</v>
      </c>
      <c r="CV35" s="50">
        <v>0</v>
      </c>
      <c r="CW35" s="50">
        <v>7.0848149009152012E-2</v>
      </c>
      <c r="CX35" s="50">
        <v>0</v>
      </c>
      <c r="CY35" s="50">
        <v>0</v>
      </c>
      <c r="CZ35" s="50">
        <v>6.5925404007171465E-2</v>
      </c>
      <c r="DA35" s="50">
        <v>0.12640766878783619</v>
      </c>
      <c r="DB35" s="50">
        <v>8.0315571299035105E-2</v>
      </c>
      <c r="DC35" s="50">
        <v>5.9575089338422212E-2</v>
      </c>
      <c r="DD35" s="81"/>
      <c r="DE35" s="50">
        <v>0.16316736165113804</v>
      </c>
      <c r="DF35" s="50">
        <v>0.264423829559639</v>
      </c>
      <c r="DG35" s="50">
        <v>0.14613639363140352</v>
      </c>
      <c r="DH35" s="50">
        <v>0.27258062595331639</v>
      </c>
      <c r="DI35" s="50">
        <v>0.24107141227298887</v>
      </c>
      <c r="DJ35" s="50">
        <v>1.2683113388362883E-2</v>
      </c>
      <c r="DK35" s="50">
        <v>0</v>
      </c>
      <c r="DL35" s="50">
        <v>1.1925001214763788E-2</v>
      </c>
      <c r="DM35" s="50">
        <v>1.2411618747397274E-2</v>
      </c>
      <c r="DN35" s="50">
        <v>1.2703286671173056E-2</v>
      </c>
      <c r="DO35" s="50">
        <v>0.29426982343834218</v>
      </c>
      <c r="DP35" s="50">
        <v>0.37227014920466278</v>
      </c>
      <c r="DQ35" s="81"/>
      <c r="DS35" s="50">
        <v>0.85945888862104403</v>
      </c>
      <c r="DT35" s="50">
        <v>0.37097989236939394</v>
      </c>
      <c r="DU35" s="50">
        <v>0.37227014920466278</v>
      </c>
      <c r="DV35" s="50">
        <v>0.23463164234384626</v>
      </c>
      <c r="DW35" s="50">
        <v>0.28980261265305463</v>
      </c>
      <c r="DX35" s="50">
        <v>0.1604566579972298</v>
      </c>
      <c r="DY35" s="50">
        <v>5.6332478162647373E-2</v>
      </c>
      <c r="DZ35" s="50">
        <v>0.14050285188774328</v>
      </c>
      <c r="EA35" s="50">
        <v>0.16361568203333759</v>
      </c>
      <c r="EB35" s="50">
        <v>0.59167500969719622</v>
      </c>
      <c r="EC35" s="50">
        <v>0.28174053559260814</v>
      </c>
      <c r="ED35" s="50">
        <v>1.3871957920710289</v>
      </c>
      <c r="EF35" s="50">
        <v>2.9146723326734731</v>
      </c>
      <c r="EG35" s="50">
        <v>1.7530505088949213</v>
      </c>
      <c r="EH35" s="50">
        <v>1.530216410892544</v>
      </c>
      <c r="EI35" s="50">
        <v>0.35930920219697149</v>
      </c>
      <c r="EJ35" s="50">
        <v>0.38798729826926187</v>
      </c>
      <c r="EK35" s="50">
        <v>1.0050277669537322</v>
      </c>
      <c r="EL35" s="50">
        <v>0.74711901538714798</v>
      </c>
      <c r="EM35" s="50">
        <v>0.37079581369641956</v>
      </c>
      <c r="EN35" s="50">
        <v>1.4893138581267942</v>
      </c>
      <c r="EO35" s="50">
        <v>1.4925248091379739</v>
      </c>
      <c r="EP35" s="50">
        <v>2.724598469294675</v>
      </c>
      <c r="EQ35" s="50">
        <v>2.5143392577604158</v>
      </c>
      <c r="ES35" s="50">
        <v>1.0531763457675709E-2</v>
      </c>
      <c r="ET35" s="50">
        <v>0</v>
      </c>
      <c r="EU35" s="50">
        <v>8.1031994853758352E-2</v>
      </c>
      <c r="EV35" s="50">
        <v>0</v>
      </c>
      <c r="EW35" s="50">
        <v>0</v>
      </c>
      <c r="EX35" s="50">
        <v>0</v>
      </c>
      <c r="EY35" s="50">
        <v>0</v>
      </c>
      <c r="EZ35" s="50">
        <v>0</v>
      </c>
      <c r="FA35" s="50">
        <v>0</v>
      </c>
      <c r="FB35" s="50">
        <v>0</v>
      </c>
      <c r="FC35" s="50">
        <v>0</v>
      </c>
      <c r="FD35" s="50">
        <v>1.0332638799697289E-2</v>
      </c>
      <c r="FF35" s="50">
        <v>3.2150991966970173</v>
      </c>
      <c r="FG35" s="50">
        <v>2.9589022957287847</v>
      </c>
      <c r="FH35" s="50">
        <v>3.2859993877890501</v>
      </c>
      <c r="FI35" s="50">
        <v>2.8467947570187739</v>
      </c>
      <c r="FJ35" s="50">
        <v>1.4515915261636534</v>
      </c>
      <c r="FK35" s="50">
        <v>5.7649025575931059E-2</v>
      </c>
      <c r="FL35" s="50">
        <v>0.73983799362003055</v>
      </c>
      <c r="FM35" s="50">
        <v>0.91510294982144658</v>
      </c>
      <c r="FN35" s="50">
        <v>1.5282169994588544</v>
      </c>
      <c r="FO35" s="50">
        <v>1.8062430722142153</v>
      </c>
      <c r="FP35" s="50">
        <v>2.5534271168551337</v>
      </c>
      <c r="FQ35" s="50">
        <v>2.8143355480976928</v>
      </c>
      <c r="FS35" s="50">
        <v>0.34562130186375284</v>
      </c>
      <c r="FT35" s="50">
        <v>0.12905134871696414</v>
      </c>
      <c r="FU35" s="50">
        <v>1.1075233805678743E-2</v>
      </c>
      <c r="FV35" s="50">
        <v>0</v>
      </c>
      <c r="FW35" s="50">
        <v>0</v>
      </c>
      <c r="FX35" s="50">
        <v>0</v>
      </c>
      <c r="FY35" s="50">
        <v>0</v>
      </c>
      <c r="FZ35" s="50">
        <v>0</v>
      </c>
      <c r="GA35" s="50">
        <v>0.23958461139119885</v>
      </c>
      <c r="GB35" s="50">
        <v>0</v>
      </c>
      <c r="GC35" s="50">
        <v>6.0144829699163557E-2</v>
      </c>
      <c r="GD35" s="50">
        <v>0.26727729964077562</v>
      </c>
    </row>
    <row r="36" spans="4:186" ht="15.75" thickBot="1" x14ac:dyDescent="0.3">
      <c r="D36" s="39">
        <v>0.25</v>
      </c>
      <c r="E36" s="50">
        <v>0.73621528954628934</v>
      </c>
      <c r="F36" s="50">
        <v>0.35096742702150185</v>
      </c>
      <c r="G36" s="50">
        <v>0.2855616665816702</v>
      </c>
      <c r="H36" s="50">
        <v>0</v>
      </c>
      <c r="I36" s="50">
        <v>7.8497731529192177E-2</v>
      </c>
      <c r="J36" s="50">
        <v>5.9424540036034978E-2</v>
      </c>
      <c r="K36" s="50">
        <v>0</v>
      </c>
      <c r="L36" s="50">
        <v>6.1330629008231753E-2</v>
      </c>
      <c r="M36" s="50">
        <v>0.23136787989804322</v>
      </c>
      <c r="N36" s="50">
        <v>0.62432408735048861</v>
      </c>
      <c r="O36" s="50">
        <v>0.13911745992395769</v>
      </c>
      <c r="P36" s="50">
        <v>0.43778026286351274</v>
      </c>
      <c r="R36" s="50">
        <v>0.53852779532873341</v>
      </c>
      <c r="S36" s="50">
        <v>0.39428092433471273</v>
      </c>
      <c r="T36" s="50">
        <v>0.37746109297376379</v>
      </c>
      <c r="U36" s="50">
        <v>6.7670398843860363E-2</v>
      </c>
      <c r="V36" s="50">
        <v>0.40805173083012619</v>
      </c>
      <c r="W36" s="50">
        <v>1.0309572430546232E-2</v>
      </c>
      <c r="X36" s="50">
        <v>1.0733430098261281E-2</v>
      </c>
      <c r="Y36" s="50">
        <v>1.0632278022485654E-2</v>
      </c>
      <c r="Z36" s="50">
        <v>0.23903087213893515</v>
      </c>
      <c r="AA36" s="50">
        <v>0.149732700046568</v>
      </c>
      <c r="AB36" s="50">
        <v>7.0044586021950253E-2</v>
      </c>
      <c r="AC36" s="50">
        <v>0.12383456448244619</v>
      </c>
      <c r="AE36" s="50">
        <v>0.38194869466222109</v>
      </c>
      <c r="AF36" s="50">
        <v>0</v>
      </c>
      <c r="AG36" s="50">
        <v>0.77049044476910222</v>
      </c>
      <c r="AH36" s="50">
        <v>7.7713292265205888E-2</v>
      </c>
      <c r="AI36" s="50">
        <v>7.7457580860930811E-2</v>
      </c>
      <c r="AJ36" s="50">
        <v>6.8653012825696164E-2</v>
      </c>
      <c r="AK36" s="50">
        <v>6.8125664442447623E-2</v>
      </c>
      <c r="AL36" s="50">
        <v>1.1997714437154831E-2</v>
      </c>
      <c r="AM36" s="50">
        <v>0.29938374025736342</v>
      </c>
      <c r="AN36" s="50">
        <v>0.52695386691839718</v>
      </c>
      <c r="AO36" s="50">
        <v>7.9877885227459519E-2</v>
      </c>
      <c r="AP36" s="50">
        <v>0.44772316129155332</v>
      </c>
      <c r="AR36" s="50">
        <v>0.27898124759182691</v>
      </c>
      <c r="AS36" s="50">
        <v>0</v>
      </c>
      <c r="AT36" s="50">
        <v>1.1283757887716149E-2</v>
      </c>
      <c r="AU36" s="50">
        <v>0.13107332241687808</v>
      </c>
      <c r="AV36" s="50">
        <v>0.13603368885061282</v>
      </c>
      <c r="AW36" s="50">
        <v>1.0758253355186917E-2</v>
      </c>
      <c r="AX36" s="50">
        <v>0</v>
      </c>
      <c r="AY36" s="50">
        <v>0</v>
      </c>
      <c r="AZ36" s="50">
        <v>0</v>
      </c>
      <c r="BA36" s="50">
        <v>6.5128824334659025E-2</v>
      </c>
      <c r="BB36" s="50">
        <v>7.8790633210995081E-2</v>
      </c>
      <c r="BC36" s="50">
        <v>0</v>
      </c>
      <c r="BE36" s="50">
        <v>0.99204909292331267</v>
      </c>
      <c r="BF36" s="50">
        <v>0.45395309781330684</v>
      </c>
      <c r="BG36" s="50">
        <v>1.1755933885608536</v>
      </c>
      <c r="BH36" s="50">
        <v>0.94711869388614289</v>
      </c>
      <c r="BI36" s="50">
        <v>0.1408506310664579</v>
      </c>
      <c r="BJ36" s="50">
        <v>0.1628220746144052</v>
      </c>
      <c r="BK36" s="50">
        <v>0.24269054323185799</v>
      </c>
      <c r="BL36" s="50">
        <v>0.24431690782410795</v>
      </c>
      <c r="BM36" s="50">
        <v>0.64601265337206137</v>
      </c>
      <c r="BN36" s="50">
        <v>1.1307581624849878</v>
      </c>
      <c r="BO36" s="50">
        <v>0.36681019848709651</v>
      </c>
      <c r="BP36" s="50">
        <v>0.41515498779876087</v>
      </c>
      <c r="BR36" s="50">
        <v>0.83038692762490185</v>
      </c>
      <c r="BS36" s="50">
        <v>0.58717942896309905</v>
      </c>
      <c r="BT36" s="50">
        <v>0.36932537596649218</v>
      </c>
      <c r="BU36" s="50">
        <v>1.020783396648425E-2</v>
      </c>
      <c r="BV36" s="50">
        <v>6.5869619068794086E-2</v>
      </c>
      <c r="BW36" s="50">
        <v>7.3502131581596533E-2</v>
      </c>
      <c r="BX36" s="50">
        <v>0</v>
      </c>
      <c r="BY36" s="50">
        <v>0</v>
      </c>
      <c r="BZ36" s="50">
        <v>0.15387928695655342</v>
      </c>
      <c r="CA36" s="50">
        <v>0.27898124759182713</v>
      </c>
      <c r="CB36" s="50">
        <v>0.74634821807827845</v>
      </c>
      <c r="CC36" s="50">
        <v>1.2232929249769307</v>
      </c>
      <c r="CE36" s="50">
        <v>6.2579808473589099E-2</v>
      </c>
      <c r="CF36" s="50">
        <v>0.15953369186530364</v>
      </c>
      <c r="CG36" s="50">
        <v>0.22785780262689487</v>
      </c>
      <c r="CH36" s="50">
        <v>6.4969054362624998E-2</v>
      </c>
      <c r="CI36" s="50">
        <v>5.8366356647365461E-2</v>
      </c>
      <c r="CJ36" s="50">
        <v>0</v>
      </c>
      <c r="CK36" s="50">
        <v>0</v>
      </c>
      <c r="CL36" s="50">
        <v>0</v>
      </c>
      <c r="CM36" s="50">
        <v>0</v>
      </c>
      <c r="CN36" s="50">
        <v>0.14973270004656794</v>
      </c>
      <c r="CO36" s="50">
        <v>0</v>
      </c>
      <c r="CP36" s="50">
        <v>0</v>
      </c>
      <c r="CR36" s="50">
        <v>0.34491929537193977</v>
      </c>
      <c r="CS36" s="50">
        <v>6.6049039864981868E-2</v>
      </c>
      <c r="CT36" s="50">
        <v>7.4796279660566165E-2</v>
      </c>
      <c r="CU36" s="50">
        <v>0.31044682303888987</v>
      </c>
      <c r="CV36" s="50">
        <v>0</v>
      </c>
      <c r="CW36" s="50">
        <v>0.13911745992395755</v>
      </c>
      <c r="CX36" s="50">
        <v>0</v>
      </c>
      <c r="CY36" s="50">
        <v>0</v>
      </c>
      <c r="CZ36" s="50">
        <v>1.2527494111362232E-2</v>
      </c>
      <c r="DA36" s="50">
        <v>7.279112567802179E-2</v>
      </c>
      <c r="DB36" s="50">
        <v>8.3199561504506456E-2</v>
      </c>
      <c r="DC36" s="50">
        <v>7.7457580860930811E-2</v>
      </c>
      <c r="DD36" s="81"/>
      <c r="DE36" s="50">
        <v>0.16011520715303335</v>
      </c>
      <c r="DF36" s="50">
        <v>0.22932425569049658</v>
      </c>
      <c r="DG36" s="50">
        <v>0.15710135369576733</v>
      </c>
      <c r="DH36" s="50">
        <v>0.17292826237027889</v>
      </c>
      <c r="DI36" s="50">
        <v>0.26325959839989505</v>
      </c>
      <c r="DJ36" s="50">
        <v>6.3084191386500107E-2</v>
      </c>
      <c r="DK36" s="50">
        <v>0</v>
      </c>
      <c r="DL36" s="50">
        <v>1.0699641780715575E-2</v>
      </c>
      <c r="DM36" s="50">
        <v>1.0969654092545538E-2</v>
      </c>
      <c r="DN36" s="50">
        <v>0</v>
      </c>
      <c r="DO36" s="50">
        <v>0.36379739883282058</v>
      </c>
      <c r="DP36" s="50">
        <v>0.38420577239445408</v>
      </c>
      <c r="DQ36" s="81"/>
      <c r="DS36" s="50">
        <v>0.80453348631735822</v>
      </c>
      <c r="DT36" s="50">
        <v>0.36691810499704042</v>
      </c>
      <c r="DU36" s="50">
        <v>0.46206497846015188</v>
      </c>
      <c r="DV36" s="50">
        <v>0.25026877006518827</v>
      </c>
      <c r="DW36" s="50">
        <v>0.41594928921840718</v>
      </c>
      <c r="DX36" s="50">
        <v>0.2577590570366044</v>
      </c>
      <c r="DY36" s="50">
        <v>7.2990008425238742E-2</v>
      </c>
      <c r="DZ36" s="50">
        <v>0.14649340420739196</v>
      </c>
      <c r="EA36" s="50">
        <v>0.1704657136122181</v>
      </c>
      <c r="EB36" s="50">
        <v>0.61154696250256557</v>
      </c>
      <c r="EC36" s="50">
        <v>0.26837482770717874</v>
      </c>
      <c r="ED36" s="50">
        <v>1.3008280254983791</v>
      </c>
      <c r="EF36" s="50">
        <v>2.8308958326089333</v>
      </c>
      <c r="EG36" s="50">
        <v>1.6789543024984941</v>
      </c>
      <c r="EH36" s="50">
        <v>1.6512930809348465</v>
      </c>
      <c r="EI36" s="50">
        <v>0.5173735087805974</v>
      </c>
      <c r="EJ36" s="50">
        <v>0.44939480796173198</v>
      </c>
      <c r="EK36" s="50">
        <v>1.1078118909279451</v>
      </c>
      <c r="EL36" s="50">
        <v>0.8688493558043332</v>
      </c>
      <c r="EM36" s="50">
        <v>0.41277815205305124</v>
      </c>
      <c r="EN36" s="50">
        <v>1.5261527714632004</v>
      </c>
      <c r="EO36" s="50">
        <v>1.4496612185361328</v>
      </c>
      <c r="EP36" s="50">
        <v>2.5589222952807971</v>
      </c>
      <c r="EQ36" s="50">
        <v>2.4109508321025146</v>
      </c>
      <c r="ES36" s="50">
        <v>0</v>
      </c>
      <c r="ET36" s="50">
        <v>0</v>
      </c>
      <c r="EU36" s="50">
        <v>7.7664871333250507E-2</v>
      </c>
      <c r="EV36" s="50">
        <v>0</v>
      </c>
      <c r="EW36" s="50">
        <v>0</v>
      </c>
      <c r="EX36" s="50">
        <v>0</v>
      </c>
      <c r="EY36" s="50">
        <v>0</v>
      </c>
      <c r="EZ36" s="50">
        <v>0</v>
      </c>
      <c r="FA36" s="50">
        <v>0</v>
      </c>
      <c r="FB36" s="50">
        <v>0</v>
      </c>
      <c r="FC36" s="50">
        <v>0</v>
      </c>
      <c r="FD36" s="50">
        <v>1.0971942138305924E-2</v>
      </c>
      <c r="FF36" s="50">
        <v>3.2648616160152519</v>
      </c>
      <c r="FG36" s="50">
        <v>2.8653061092677001</v>
      </c>
      <c r="FH36" s="50">
        <v>3.2463295919097042</v>
      </c>
      <c r="FI36" s="50">
        <v>2.6988769061071953</v>
      </c>
      <c r="FJ36" s="50">
        <v>1.8196115935382837</v>
      </c>
      <c r="FK36" s="50">
        <v>1.2296460135968541E-2</v>
      </c>
      <c r="FL36" s="50">
        <v>0.78047507874756261</v>
      </c>
      <c r="FM36" s="50">
        <v>0.97869000899574077</v>
      </c>
      <c r="FN36" s="50">
        <v>1.4490824601271912</v>
      </c>
      <c r="FO36" s="50">
        <v>1.4670957112078387</v>
      </c>
      <c r="FP36" s="50">
        <v>2.526069203062586</v>
      </c>
      <c r="FQ36" s="50">
        <v>2.7352041166716781</v>
      </c>
      <c r="FS36" s="50">
        <v>0.39255778256349183</v>
      </c>
      <c r="FT36" s="50">
        <v>0.13272083860750386</v>
      </c>
      <c r="FU36" s="50">
        <v>6.8697612009767373E-2</v>
      </c>
      <c r="FV36" s="50">
        <v>0</v>
      </c>
      <c r="FW36" s="50">
        <v>0</v>
      </c>
      <c r="FX36" s="50">
        <v>0</v>
      </c>
      <c r="FY36" s="50">
        <v>0</v>
      </c>
      <c r="FZ36" s="50">
        <v>0</v>
      </c>
      <c r="GA36" s="50">
        <v>0.23028672333360589</v>
      </c>
      <c r="GB36" s="50">
        <v>0</v>
      </c>
      <c r="GC36" s="50">
        <v>6.4021998615854697E-2</v>
      </c>
      <c r="GD36" s="50">
        <v>0.31613288768318065</v>
      </c>
    </row>
    <row r="37" spans="4:186" ht="15.75" thickBot="1" x14ac:dyDescent="0.3">
      <c r="D37" s="39">
        <v>0.29166666666666702</v>
      </c>
      <c r="E37" s="50">
        <v>0.81094578479450408</v>
      </c>
      <c r="F37" s="50">
        <v>0.35096742702150185</v>
      </c>
      <c r="G37" s="50">
        <v>0.31484430413226927</v>
      </c>
      <c r="H37" s="50">
        <v>0</v>
      </c>
      <c r="I37" s="50">
        <v>0.15785123956300265</v>
      </c>
      <c r="J37" s="50">
        <v>0.1263321199084701</v>
      </c>
      <c r="K37" s="50">
        <v>5.992348079375346E-2</v>
      </c>
      <c r="L37" s="50">
        <v>0.15747599905569071</v>
      </c>
      <c r="M37" s="50">
        <v>7.1657834351513724E-2</v>
      </c>
      <c r="N37" s="50">
        <v>0.54047310758308997</v>
      </c>
      <c r="O37" s="50">
        <v>0.15733856001214536</v>
      </c>
      <c r="P37" s="50">
        <v>0.31548815731570556</v>
      </c>
      <c r="R37" s="50">
        <v>0.60522429868110428</v>
      </c>
      <c r="S37" s="50">
        <v>0.39939770059329988</v>
      </c>
      <c r="T37" s="50">
        <v>0.34914562531677895</v>
      </c>
      <c r="U37" s="50">
        <v>8.1195734156055369E-2</v>
      </c>
      <c r="V37" s="50">
        <v>0.55224343768777051</v>
      </c>
      <c r="W37" s="50">
        <v>5.6081616432297671E-2</v>
      </c>
      <c r="X37" s="50">
        <v>6.0448610562581086E-2</v>
      </c>
      <c r="Y37" s="50">
        <v>1.2254537619352111E-2</v>
      </c>
      <c r="Z37" s="50">
        <v>0.3071651714556356</v>
      </c>
      <c r="AA37" s="50">
        <v>0.17096690200977163</v>
      </c>
      <c r="AB37" s="50">
        <v>6.3271015129235025E-2</v>
      </c>
      <c r="AC37" s="50">
        <v>8.6040661854080311E-2</v>
      </c>
      <c r="AE37" s="50">
        <v>0.34773303515717446</v>
      </c>
      <c r="AF37" s="50">
        <v>1.2225529687827022E-2</v>
      </c>
      <c r="AG37" s="50">
        <v>0.79942805377073667</v>
      </c>
      <c r="AH37" s="50">
        <v>8.2304950266873247E-2</v>
      </c>
      <c r="AI37" s="50">
        <v>0.13911745992395763</v>
      </c>
      <c r="AJ37" s="50">
        <v>0.143806424406525</v>
      </c>
      <c r="AK37" s="50">
        <v>0.13099592561956508</v>
      </c>
      <c r="AL37" s="50">
        <v>6.3482388056549197E-2</v>
      </c>
      <c r="AM37" s="50">
        <v>0.28112358573404606</v>
      </c>
      <c r="AN37" s="50">
        <v>0.43123412518229803</v>
      </c>
      <c r="AO37" s="50">
        <v>0.1384052558839419</v>
      </c>
      <c r="AP37" s="50">
        <v>0.42234020452062498</v>
      </c>
      <c r="AR37" s="50">
        <v>0.28858665922393634</v>
      </c>
      <c r="AS37" s="50">
        <v>0</v>
      </c>
      <c r="AT37" s="50">
        <v>1.1852582377485555E-2</v>
      </c>
      <c r="AU37" s="50">
        <v>0.27197712663183549</v>
      </c>
      <c r="AV37" s="50">
        <v>0.17295486944722005</v>
      </c>
      <c r="AW37" s="50">
        <v>6.8258833813084632E-2</v>
      </c>
      <c r="AX37" s="50">
        <v>1.0498399923516692E-2</v>
      </c>
      <c r="AY37" s="50">
        <v>0</v>
      </c>
      <c r="AZ37" s="50">
        <v>0</v>
      </c>
      <c r="BA37" s="50">
        <v>6.4944497582856253E-2</v>
      </c>
      <c r="BB37" s="50">
        <v>7.9007289276462403E-2</v>
      </c>
      <c r="BC37" s="50">
        <v>1.2627747008349028E-2</v>
      </c>
      <c r="BE37" s="50">
        <v>1.0669191014294244</v>
      </c>
      <c r="BF37" s="50">
        <v>0.3917390064561046</v>
      </c>
      <c r="BG37" s="50">
        <v>1.3740973575710547</v>
      </c>
      <c r="BH37" s="50">
        <v>0.93966892197096008</v>
      </c>
      <c r="BI37" s="50">
        <v>0.13911745992395769</v>
      </c>
      <c r="BJ37" s="50">
        <v>0.23299595128843564</v>
      </c>
      <c r="BK37" s="50">
        <v>0.40805173083012619</v>
      </c>
      <c r="BL37" s="50">
        <v>0.28375685803489997</v>
      </c>
      <c r="BM37" s="50">
        <v>0.55951986037251056</v>
      </c>
      <c r="BN37" s="50">
        <v>1.3984890540194865</v>
      </c>
      <c r="BO37" s="50">
        <v>0.54320440678714166</v>
      </c>
      <c r="BP37" s="50">
        <v>0.41833827101918342</v>
      </c>
      <c r="BR37" s="50">
        <v>0.75444765129641478</v>
      </c>
      <c r="BS37" s="50">
        <v>0.54277180441289907</v>
      </c>
      <c r="BT37" s="50">
        <v>0.42314364160003992</v>
      </c>
      <c r="BU37" s="50">
        <v>1.0241672062632233E-2</v>
      </c>
      <c r="BV37" s="50">
        <v>5.7683050181924919E-2</v>
      </c>
      <c r="BW37" s="50">
        <v>0.14934631404299234</v>
      </c>
      <c r="BX37" s="50">
        <v>1.1530324614955486E-2</v>
      </c>
      <c r="BY37" s="50">
        <v>0</v>
      </c>
      <c r="BZ37" s="50">
        <v>0.1430782919983167</v>
      </c>
      <c r="CA37" s="50">
        <v>0.30215052953125004</v>
      </c>
      <c r="CB37" s="50">
        <v>1.0364326478757637</v>
      </c>
      <c r="CC37" s="50">
        <v>1.6345146180591115</v>
      </c>
      <c r="CE37" s="50">
        <v>6.4028078962686377E-2</v>
      </c>
      <c r="CF37" s="50">
        <v>0.15333490319224127</v>
      </c>
      <c r="CG37" s="50">
        <v>0.24813997990056424</v>
      </c>
      <c r="CH37" s="50">
        <v>7.879063321099504E-2</v>
      </c>
      <c r="CI37" s="50">
        <v>8.3620224500887533E-2</v>
      </c>
      <c r="CJ37" s="50">
        <v>0</v>
      </c>
      <c r="CK37" s="50">
        <v>0</v>
      </c>
      <c r="CL37" s="50">
        <v>0</v>
      </c>
      <c r="CM37" s="50">
        <v>0</v>
      </c>
      <c r="CN37" s="50">
        <v>0.17136327024938316</v>
      </c>
      <c r="CO37" s="50">
        <v>0</v>
      </c>
      <c r="CP37" s="50">
        <v>0</v>
      </c>
      <c r="CR37" s="50">
        <v>0.44190504990058871</v>
      </c>
      <c r="CS37" s="50">
        <v>7.0474306214197119E-2</v>
      </c>
      <c r="CT37" s="50">
        <v>6.293980649186795E-2</v>
      </c>
      <c r="CU37" s="50">
        <v>0.42143087269193397</v>
      </c>
      <c r="CV37" s="50">
        <v>8.2535200606409467E-2</v>
      </c>
      <c r="CW37" s="50">
        <v>0.23136787989804311</v>
      </c>
      <c r="CX37" s="50">
        <v>0</v>
      </c>
      <c r="CY37" s="50">
        <v>1.1672819300492718E-2</v>
      </c>
      <c r="CZ37" s="50">
        <v>6.0507146979333001E-2</v>
      </c>
      <c r="DA37" s="50">
        <v>5.8710024206899802E-2</v>
      </c>
      <c r="DB37" s="50">
        <v>0.12700231543760154</v>
      </c>
      <c r="DC37" s="50">
        <v>6.8697612009767289E-2</v>
      </c>
      <c r="DD37" s="81"/>
      <c r="DE37" s="50">
        <v>0.16548175806323948</v>
      </c>
      <c r="DF37" s="50">
        <v>0.34861545658204901</v>
      </c>
      <c r="DG37" s="50">
        <v>0.15045896895393357</v>
      </c>
      <c r="DH37" s="50">
        <v>0.23792595460612678</v>
      </c>
      <c r="DI37" s="50">
        <v>0.24323186022939228</v>
      </c>
      <c r="DJ37" s="50">
        <v>7.2883892606984704E-2</v>
      </c>
      <c r="DK37" s="50">
        <v>0</v>
      </c>
      <c r="DL37" s="50">
        <v>5.6836443680632349E-2</v>
      </c>
      <c r="DM37" s="50">
        <v>0</v>
      </c>
      <c r="DN37" s="50">
        <v>0</v>
      </c>
      <c r="DO37" s="50">
        <v>0.45894612130020673</v>
      </c>
      <c r="DP37" s="50">
        <v>0.36859161715614647</v>
      </c>
      <c r="DQ37" s="81"/>
      <c r="DS37" s="50">
        <v>0.95669231493985929</v>
      </c>
      <c r="DT37" s="50">
        <v>0.29672812923368014</v>
      </c>
      <c r="DU37" s="50">
        <v>0.44605566520066803</v>
      </c>
      <c r="DV37" s="50">
        <v>0.35191116922456922</v>
      </c>
      <c r="DW37" s="50">
        <v>0.58857724108379184</v>
      </c>
      <c r="DX37" s="50">
        <v>0.37671659399133134</v>
      </c>
      <c r="DY37" s="50">
        <v>0.14613639363140354</v>
      </c>
      <c r="DZ37" s="50">
        <v>0.23572634497942702</v>
      </c>
      <c r="EA37" s="50">
        <v>0.23903087213893531</v>
      </c>
      <c r="EB37" s="50">
        <v>0.64601265337206049</v>
      </c>
      <c r="EC37" s="50">
        <v>0.17583107479342469</v>
      </c>
      <c r="ED37" s="50">
        <v>1.2811459570293453</v>
      </c>
      <c r="EF37" s="50">
        <v>2.8857289449827928</v>
      </c>
      <c r="EG37" s="50">
        <v>1.6625171049247534</v>
      </c>
      <c r="EH37" s="50">
        <v>1.795152785603513</v>
      </c>
      <c r="EI37" s="50">
        <v>0.68405032136806343</v>
      </c>
      <c r="EJ37" s="50">
        <v>0.5453568713183623</v>
      </c>
      <c r="EK37" s="50">
        <v>1.1924838417303405</v>
      </c>
      <c r="EL37" s="50">
        <v>1.0297943246631507</v>
      </c>
      <c r="EM37" s="50">
        <v>0.53175596874124587</v>
      </c>
      <c r="EN37" s="50">
        <v>1.544797871922273</v>
      </c>
      <c r="EO37" s="50">
        <v>1.4632093669757671</v>
      </c>
      <c r="EP37" s="50">
        <v>2.4442129095893175</v>
      </c>
      <c r="EQ37" s="50">
        <v>2.3642048055643019</v>
      </c>
      <c r="ES37" s="50">
        <v>1.0937654843965248E-2</v>
      </c>
      <c r="ET37" s="50">
        <v>0</v>
      </c>
      <c r="EU37" s="50">
        <v>8.4275780779315634E-2</v>
      </c>
      <c r="EV37" s="50">
        <v>1.0039761069556419E-2</v>
      </c>
      <c r="EW37" s="50">
        <v>0</v>
      </c>
      <c r="EX37" s="50">
        <v>6.068885000221904E-2</v>
      </c>
      <c r="EY37" s="50">
        <v>0</v>
      </c>
      <c r="EZ37" s="50">
        <v>0</v>
      </c>
      <c r="FA37" s="50">
        <v>0</v>
      </c>
      <c r="FB37" s="50">
        <v>0</v>
      </c>
      <c r="FC37" s="50">
        <v>0</v>
      </c>
      <c r="FD37" s="50">
        <v>0</v>
      </c>
      <c r="FF37" s="50">
        <v>2.9615895553603617</v>
      </c>
      <c r="FG37" s="50">
        <v>3.0519426703727985</v>
      </c>
      <c r="FH37" s="50">
        <v>3.2371040902255901</v>
      </c>
      <c r="FI37" s="50">
        <v>3.0538706993058637</v>
      </c>
      <c r="FJ37" s="50">
        <v>1.8669206582299487</v>
      </c>
      <c r="FK37" s="50">
        <v>6.0144829699163509E-2</v>
      </c>
      <c r="FL37" s="50">
        <v>0.80325509648304416</v>
      </c>
      <c r="FM37" s="50">
        <v>0.74955659590016166</v>
      </c>
      <c r="FN37" s="50">
        <v>1.4812087665248665</v>
      </c>
      <c r="FO37" s="50">
        <v>1.7951527856035117</v>
      </c>
      <c r="FP37" s="50">
        <v>2.640033512159714</v>
      </c>
      <c r="FQ37" s="50">
        <v>2.6258414887876103</v>
      </c>
      <c r="FS37" s="50">
        <v>0.34562130186375284</v>
      </c>
      <c r="FT37" s="50">
        <v>6.5843065876799042E-2</v>
      </c>
      <c r="FU37" s="50">
        <v>6.6055691329213059E-2</v>
      </c>
      <c r="FV37" s="50">
        <v>0</v>
      </c>
      <c r="FW37" s="50">
        <v>0</v>
      </c>
      <c r="FX37" s="50">
        <v>0</v>
      </c>
      <c r="FY37" s="50">
        <v>0</v>
      </c>
      <c r="FZ37" s="50">
        <v>0</v>
      </c>
      <c r="GA37" s="50">
        <v>0.16084929238609477</v>
      </c>
      <c r="GB37" s="50">
        <v>0</v>
      </c>
      <c r="GC37" s="50">
        <v>1.2683113388362883E-2</v>
      </c>
      <c r="GD37" s="50">
        <v>0.26041459866748823</v>
      </c>
    </row>
    <row r="38" spans="4:186" ht="15.75" thickBot="1" x14ac:dyDescent="0.3">
      <c r="D38" s="39">
        <v>0.33333333333333298</v>
      </c>
      <c r="E38" s="50">
        <v>0.8058132318141481</v>
      </c>
      <c r="F38" s="50">
        <v>0.43555188038728698</v>
      </c>
      <c r="G38" s="50">
        <v>0.41515498779876153</v>
      </c>
      <c r="H38" s="50">
        <v>1.2030531589471705E-2</v>
      </c>
      <c r="I38" s="50">
        <v>0.36130741068739847</v>
      </c>
      <c r="J38" s="50">
        <v>0.17169404471148642</v>
      </c>
      <c r="K38" s="50">
        <v>0.12511670687639431</v>
      </c>
      <c r="L38" s="50">
        <v>0.28676911389327875</v>
      </c>
      <c r="M38" s="50">
        <v>0.27197712663183565</v>
      </c>
      <c r="N38" s="50">
        <v>0.43778026286351296</v>
      </c>
      <c r="O38" s="50">
        <v>0.22813452495590816</v>
      </c>
      <c r="P38" s="50">
        <v>0.27367308004899882</v>
      </c>
      <c r="R38" s="50">
        <v>0.64930862995826999</v>
      </c>
      <c r="S38" s="50">
        <v>0.41150858716982391</v>
      </c>
      <c r="T38" s="50">
        <v>0.50990577452028651</v>
      </c>
      <c r="U38" s="50">
        <v>0.13628323638599951</v>
      </c>
      <c r="V38" s="50">
        <v>0.68788395896007837</v>
      </c>
      <c r="W38" s="50">
        <v>6.7085355421238696E-2</v>
      </c>
      <c r="X38" s="50">
        <v>0.12868816502212446</v>
      </c>
      <c r="Y38" s="50">
        <v>0.15598098377693762</v>
      </c>
      <c r="Z38" s="50">
        <v>0.42060291443637082</v>
      </c>
      <c r="AA38" s="50">
        <v>0.23046087512103861</v>
      </c>
      <c r="AB38" s="50">
        <v>5.6081616432297719E-2</v>
      </c>
      <c r="AC38" s="50">
        <v>0.1254386193436417</v>
      </c>
      <c r="AE38" s="50">
        <v>0.42717611436226854</v>
      </c>
      <c r="AF38" s="50">
        <v>1.2184732625803373E-2</v>
      </c>
      <c r="AG38" s="50">
        <v>0.90946288592664193</v>
      </c>
      <c r="AH38" s="50">
        <v>0.25601744769602491</v>
      </c>
      <c r="AI38" s="50">
        <v>0.24161031985078621</v>
      </c>
      <c r="AJ38" s="50">
        <v>0.2955427985634122</v>
      </c>
      <c r="AK38" s="50">
        <v>0.16049462691756394</v>
      </c>
      <c r="AL38" s="50">
        <v>7.1999207447797697E-2</v>
      </c>
      <c r="AM38" s="50">
        <v>0.34679342827538456</v>
      </c>
      <c r="AN38" s="50">
        <v>0.41754093018371841</v>
      </c>
      <c r="AO38" s="50">
        <v>0.1391174599239576</v>
      </c>
      <c r="AP38" s="50">
        <v>0.4535921172788584</v>
      </c>
      <c r="AR38" s="50">
        <v>0.30718626893065809</v>
      </c>
      <c r="AS38" s="50">
        <v>0</v>
      </c>
      <c r="AT38" s="50">
        <v>6.0098184709554393E-2</v>
      </c>
      <c r="AU38" s="50">
        <v>0.42558696590208783</v>
      </c>
      <c r="AV38" s="50">
        <v>0.34985335272047974</v>
      </c>
      <c r="AW38" s="50">
        <v>7.6858524983858575E-2</v>
      </c>
      <c r="AX38" s="50">
        <v>5.7005097706343433E-2</v>
      </c>
      <c r="AY38" s="50">
        <v>0</v>
      </c>
      <c r="AZ38" s="50">
        <v>1.158362341190688E-2</v>
      </c>
      <c r="BA38" s="50">
        <v>7.4998796553431807E-2</v>
      </c>
      <c r="BB38" s="50">
        <v>7.9224342147799678E-2</v>
      </c>
      <c r="BC38" s="50">
        <v>5.6165154079599114E-2</v>
      </c>
      <c r="BE38" s="50">
        <v>1.1722345523417703</v>
      </c>
      <c r="BF38" s="50">
        <v>0.35888369050466135</v>
      </c>
      <c r="BG38" s="50">
        <v>1.3371281376752879</v>
      </c>
      <c r="BH38" s="50">
        <v>1.0019226370200032</v>
      </c>
      <c r="BI38" s="50">
        <v>0.2570277463118954</v>
      </c>
      <c r="BJ38" s="50">
        <v>0.25370752982929085</v>
      </c>
      <c r="BK38" s="50">
        <v>0.44273310411996253</v>
      </c>
      <c r="BL38" s="50">
        <v>0.44025204020850084</v>
      </c>
      <c r="BM38" s="50">
        <v>0.71413629208216223</v>
      </c>
      <c r="BN38" s="50">
        <v>1.4442750228155006</v>
      </c>
      <c r="BO38" s="50">
        <v>0.62471727604259131</v>
      </c>
      <c r="BP38" s="50">
        <v>0.35056203586664658</v>
      </c>
      <c r="BR38" s="50">
        <v>0.65482680421463579</v>
      </c>
      <c r="BS38" s="50">
        <v>0.53631030355184706</v>
      </c>
      <c r="BT38" s="50">
        <v>0.51178157561522153</v>
      </c>
      <c r="BU38" s="50">
        <v>5.6427442489557889E-2</v>
      </c>
      <c r="BV38" s="50">
        <v>0.12705646650940125</v>
      </c>
      <c r="BW38" s="50">
        <v>0.29110338922820017</v>
      </c>
      <c r="BX38" s="50">
        <v>1.2107337549049959E-2</v>
      </c>
      <c r="BY38" s="50">
        <v>0</v>
      </c>
      <c r="BZ38" s="50">
        <v>0.12868816502212452</v>
      </c>
      <c r="CA38" s="50">
        <v>0.31099957245716492</v>
      </c>
      <c r="CB38" s="50">
        <v>1.0831216085688431</v>
      </c>
      <c r="CC38" s="50">
        <v>1.4690414612346037</v>
      </c>
      <c r="CE38" s="50">
        <v>6.4576888094112064E-2</v>
      </c>
      <c r="CF38" s="50">
        <v>0.15130490011441802</v>
      </c>
      <c r="CG38" s="50">
        <v>0.26901160982001776</v>
      </c>
      <c r="CH38" s="50">
        <v>0.16641360998510471</v>
      </c>
      <c r="CI38" s="50">
        <v>0.17057114544942062</v>
      </c>
      <c r="CJ38" s="50">
        <v>0</v>
      </c>
      <c r="CK38" s="50">
        <v>0</v>
      </c>
      <c r="CL38" s="50">
        <v>0</v>
      </c>
      <c r="CM38" s="50">
        <v>0</v>
      </c>
      <c r="CN38" s="50">
        <v>0.24979057304444363</v>
      </c>
      <c r="CO38" s="50">
        <v>0</v>
      </c>
      <c r="CP38" s="50">
        <v>0</v>
      </c>
      <c r="CR38" s="50">
        <v>0.54928499700624889</v>
      </c>
      <c r="CS38" s="50">
        <v>5.9668275703424097E-2</v>
      </c>
      <c r="CT38" s="50">
        <v>8.2751449930492105E-2</v>
      </c>
      <c r="CU38" s="50">
        <v>0.68168063414323654</v>
      </c>
      <c r="CV38" s="50">
        <v>0.15191854462270571</v>
      </c>
      <c r="CW38" s="50">
        <v>0.30196276769406361</v>
      </c>
      <c r="CX38" s="50">
        <v>6.8125664442447567E-2</v>
      </c>
      <c r="CY38" s="50">
        <v>0.14577996356028861</v>
      </c>
      <c r="CZ38" s="50">
        <v>0.16762242084648252</v>
      </c>
      <c r="DA38" s="50">
        <v>7.7457580860930811E-2</v>
      </c>
      <c r="DB38" s="50">
        <v>7.6010048509568467E-2</v>
      </c>
      <c r="DC38" s="50">
        <v>7.0822132185000775E-2</v>
      </c>
      <c r="DD38" s="81"/>
      <c r="DE38" s="50">
        <v>0.15523703757510957</v>
      </c>
      <c r="DF38" s="50">
        <v>0.27469990311479103</v>
      </c>
      <c r="DG38" s="50">
        <v>7.8706872799997593E-2</v>
      </c>
      <c r="DH38" s="50">
        <v>0.26658566809906575</v>
      </c>
      <c r="DI38" s="50">
        <v>0.26959137602123406</v>
      </c>
      <c r="DJ38" s="50">
        <v>0.14972061540800782</v>
      </c>
      <c r="DK38" s="50">
        <v>0</v>
      </c>
      <c r="DL38" s="50">
        <v>7.4392340231415027E-2</v>
      </c>
      <c r="DM38" s="50">
        <v>5.677468731840047E-2</v>
      </c>
      <c r="DN38" s="50">
        <v>1.0767289474282519E-2</v>
      </c>
      <c r="DO38" s="50">
        <v>0.30390672806090319</v>
      </c>
      <c r="DP38" s="50">
        <v>0.34773303515717446</v>
      </c>
      <c r="DQ38" s="81"/>
      <c r="DS38" s="50">
        <v>1.06223049881884</v>
      </c>
      <c r="DT38" s="50">
        <v>0.3917390064561046</v>
      </c>
      <c r="DU38" s="50">
        <v>0.65040977494145169</v>
      </c>
      <c r="DV38" s="50">
        <v>0.53516698831400977</v>
      </c>
      <c r="DW38" s="50">
        <v>0.61472474061029325</v>
      </c>
      <c r="DX38" s="50">
        <v>0.45544718251157223</v>
      </c>
      <c r="DY38" s="50">
        <v>0.2341383734606344</v>
      </c>
      <c r="DZ38" s="50">
        <v>0.35269382620894862</v>
      </c>
      <c r="EA38" s="50">
        <v>0.23627497085337618</v>
      </c>
      <c r="EB38" s="50">
        <v>0.6318589524216992</v>
      </c>
      <c r="EC38" s="50">
        <v>0.17499841126375856</v>
      </c>
      <c r="ED38" s="50">
        <v>1.1033242324840045</v>
      </c>
      <c r="EF38" s="50">
        <v>2.6803555063992461</v>
      </c>
      <c r="EG38" s="50">
        <v>1.6648586779681354</v>
      </c>
      <c r="EH38" s="50">
        <v>2.0329528699379233</v>
      </c>
      <c r="EI38" s="50">
        <v>0.80304216326073286</v>
      </c>
      <c r="EJ38" s="50">
        <v>0.59167500969719711</v>
      </c>
      <c r="EK38" s="50">
        <v>1.2804933302441925</v>
      </c>
      <c r="EL38" s="50">
        <v>1.1242626791495969</v>
      </c>
      <c r="EM38" s="50">
        <v>0.61791350814146639</v>
      </c>
      <c r="EN38" s="50">
        <v>1.6598659775291109</v>
      </c>
      <c r="EO38" s="50">
        <v>1.6116303610890488</v>
      </c>
      <c r="EP38" s="50">
        <v>2.4496687399654449</v>
      </c>
      <c r="EQ38" s="50">
        <v>2.3538995321712215</v>
      </c>
      <c r="ES38" s="50">
        <v>5.8538022292372344E-2</v>
      </c>
      <c r="ET38" s="50">
        <v>0</v>
      </c>
      <c r="EU38" s="50">
        <v>0.15265185894153965</v>
      </c>
      <c r="EV38" s="50">
        <v>7.9441792188049587E-2</v>
      </c>
      <c r="EW38" s="50">
        <v>6.6242113678447831E-2</v>
      </c>
      <c r="EX38" s="50">
        <v>0.13348777085235161</v>
      </c>
      <c r="EY38" s="50">
        <v>0</v>
      </c>
      <c r="EZ38" s="50">
        <v>0</v>
      </c>
      <c r="FA38" s="50">
        <v>0</v>
      </c>
      <c r="FB38" s="50">
        <v>0</v>
      </c>
      <c r="FC38" s="50">
        <v>0</v>
      </c>
      <c r="FD38" s="50">
        <v>0</v>
      </c>
      <c r="FF38" s="50">
        <v>2.8889744735173459</v>
      </c>
      <c r="FG38" s="50">
        <v>3.0831909887128113</v>
      </c>
      <c r="FH38" s="50">
        <v>3.3464258510116336</v>
      </c>
      <c r="FI38" s="50">
        <v>3.2357228792374735</v>
      </c>
      <c r="FJ38" s="50">
        <v>1.7023166091831266</v>
      </c>
      <c r="FK38" s="50">
        <v>8.5464399682518011E-2</v>
      </c>
      <c r="FL38" s="50">
        <v>0.79815507940210462</v>
      </c>
      <c r="FM38" s="50">
        <v>0.81610008584823823</v>
      </c>
      <c r="FN38" s="50">
        <v>1.8494047073855544</v>
      </c>
      <c r="FO38" s="50">
        <v>2.0789679968122163</v>
      </c>
      <c r="FP38" s="50">
        <v>2.7360825362758616</v>
      </c>
      <c r="FQ38" s="50">
        <v>2.7896164122323142</v>
      </c>
      <c r="FS38" s="50">
        <v>0.28375685803490031</v>
      </c>
      <c r="FT38" s="50">
        <v>1.0478177910116128E-2</v>
      </c>
      <c r="FU38" s="50">
        <v>1.114445381729888E-2</v>
      </c>
      <c r="FV38" s="50">
        <v>0</v>
      </c>
      <c r="FW38" s="50">
        <v>0</v>
      </c>
      <c r="FX38" s="50">
        <v>1.072328614525382E-2</v>
      </c>
      <c r="FY38" s="50">
        <v>0</v>
      </c>
      <c r="FZ38" s="50">
        <v>0</v>
      </c>
      <c r="GA38" s="50">
        <v>0.25892450692769647</v>
      </c>
      <c r="GB38" s="50">
        <v>0</v>
      </c>
      <c r="GC38" s="50">
        <v>1.0828415656733901E-2</v>
      </c>
      <c r="GD38" s="50">
        <v>0.16899422655383869</v>
      </c>
    </row>
    <row r="39" spans="4:186" ht="15.75" thickBot="1" x14ac:dyDescent="0.3">
      <c r="D39" s="39">
        <v>0.375</v>
      </c>
      <c r="E39" s="50">
        <v>0.75444765129641511</v>
      </c>
      <c r="F39" s="50">
        <v>0.55915215839498633</v>
      </c>
      <c r="G39" s="50">
        <v>0.55521248208800156</v>
      </c>
      <c r="H39" s="50">
        <v>0.12834980893350875</v>
      </c>
      <c r="I39" s="50">
        <v>0.52504115057825673</v>
      </c>
      <c r="J39" s="50">
        <v>0.29426982343834218</v>
      </c>
      <c r="K39" s="50">
        <v>0.23308369769146398</v>
      </c>
      <c r="L39" s="50">
        <v>0.38044889783932939</v>
      </c>
      <c r="M39" s="50">
        <v>0.57406111869410525</v>
      </c>
      <c r="N39" s="50">
        <v>0.64163539454270602</v>
      </c>
      <c r="O39" s="50">
        <v>0.16441186400774158</v>
      </c>
      <c r="P39" s="50">
        <v>0.39485642348479638</v>
      </c>
      <c r="R39" s="50">
        <v>0.69019100218012275</v>
      </c>
      <c r="S39" s="50">
        <v>0.41677302593415538</v>
      </c>
      <c r="T39" s="50">
        <v>0.53271987660728437</v>
      </c>
      <c r="U39" s="50">
        <v>0.16006466307791226</v>
      </c>
      <c r="V39" s="50">
        <v>0.83038692762490163</v>
      </c>
      <c r="W39" s="50">
        <v>8.0535012629492239E-2</v>
      </c>
      <c r="X39" s="50">
        <v>0.15822707569004271</v>
      </c>
      <c r="Y39" s="50">
        <v>0.24813997990056397</v>
      </c>
      <c r="Z39" s="50">
        <v>0.56779868927159904</v>
      </c>
      <c r="AA39" s="50">
        <v>0.26041459866748801</v>
      </c>
      <c r="AB39" s="50">
        <v>1.1364380892835863E-2</v>
      </c>
      <c r="AC39" s="50">
        <v>0.12511670687639434</v>
      </c>
      <c r="AE39" s="50">
        <v>0.4502321893763071</v>
      </c>
      <c r="AF39" s="50">
        <v>5.9668275703424124E-2</v>
      </c>
      <c r="AG39" s="50">
        <v>1.1924838417303405</v>
      </c>
      <c r="AH39" s="50">
        <v>0.4075026768673245</v>
      </c>
      <c r="AI39" s="50">
        <v>0.27308747451305965</v>
      </c>
      <c r="AJ39" s="50">
        <v>0.35044385561057889</v>
      </c>
      <c r="AK39" s="50">
        <v>0.28017008653980258</v>
      </c>
      <c r="AL39" s="50">
        <v>0.17455629330036296</v>
      </c>
      <c r="AM39" s="50">
        <v>0.41647938595486611</v>
      </c>
      <c r="AN39" s="50">
        <v>0.45612300361944846</v>
      </c>
      <c r="AO39" s="50">
        <v>0.12902711523892585</v>
      </c>
      <c r="AP39" s="50">
        <v>0.45191007158893193</v>
      </c>
      <c r="AR39" s="50">
        <v>0.4072675188780126</v>
      </c>
      <c r="AS39" s="50">
        <v>0</v>
      </c>
      <c r="AT39" s="50">
        <v>0.15898053669266315</v>
      </c>
      <c r="AU39" s="50">
        <v>0.70441477527790308</v>
      </c>
      <c r="AV39" s="50">
        <v>0.35483424144986281</v>
      </c>
      <c r="AW39" s="50">
        <v>0.15311750969458707</v>
      </c>
      <c r="AX39" s="50">
        <v>8.1673970713218497E-2</v>
      </c>
      <c r="AY39" s="50">
        <v>6.4944497582856253E-2</v>
      </c>
      <c r="AZ39" s="50">
        <v>0.12566428629945936</v>
      </c>
      <c r="BA39" s="50">
        <v>0.1401556456564752</v>
      </c>
      <c r="BB39" s="50">
        <v>8.5693117847735797E-2</v>
      </c>
      <c r="BC39" s="50">
        <v>1.2144026425795625E-2</v>
      </c>
      <c r="BE39" s="50">
        <v>1.3703701515828068</v>
      </c>
      <c r="BF39" s="50">
        <v>0.31063504867425062</v>
      </c>
      <c r="BG39" s="50">
        <v>1.538231495881963</v>
      </c>
      <c r="BH39" s="50">
        <v>0.97883778039953662</v>
      </c>
      <c r="BI39" s="50">
        <v>0.30090025306706952</v>
      </c>
      <c r="BJ39" s="50">
        <v>0.1754144136522641</v>
      </c>
      <c r="BK39" s="50">
        <v>0.57527849577916357</v>
      </c>
      <c r="BL39" s="50">
        <v>0.44855846548178041</v>
      </c>
      <c r="BM39" s="50">
        <v>0.84193571224120622</v>
      </c>
      <c r="BN39" s="50">
        <v>1.3871957920710307</v>
      </c>
      <c r="BO39" s="50">
        <v>0.65970858347726535</v>
      </c>
      <c r="BP39" s="50">
        <v>0.39639382509779975</v>
      </c>
      <c r="BR39" s="50">
        <v>0.63402285106699374</v>
      </c>
      <c r="BS39" s="50">
        <v>0.44285148195466217</v>
      </c>
      <c r="BT39" s="50">
        <v>0.42879624960904128</v>
      </c>
      <c r="BU39" s="50">
        <v>0.13176016812783112</v>
      </c>
      <c r="BV39" s="50">
        <v>0.24161031985078621</v>
      </c>
      <c r="BW39" s="50">
        <v>0.52031126934189209</v>
      </c>
      <c r="BX39" s="50">
        <v>8.6040661854080311E-2</v>
      </c>
      <c r="BY39" s="50">
        <v>1.1780457328190131E-2</v>
      </c>
      <c r="BZ39" s="50">
        <v>0.16802665480642545</v>
      </c>
      <c r="CA39" s="50">
        <v>0.34773303515717446</v>
      </c>
      <c r="CB39" s="50">
        <v>0.92635796652326152</v>
      </c>
      <c r="CC39" s="50">
        <v>1.4573927287880597</v>
      </c>
      <c r="CE39" s="50">
        <v>7.3189253106381871E-2</v>
      </c>
      <c r="CF39" s="50">
        <v>0.17732453577130822</v>
      </c>
      <c r="CG39" s="50">
        <v>0.36348249964588208</v>
      </c>
      <c r="CH39" s="50">
        <v>0.28921447624677088</v>
      </c>
      <c r="CI39" s="50">
        <v>0.30529136241685084</v>
      </c>
      <c r="CJ39" s="50">
        <v>1.2258232826167934E-2</v>
      </c>
      <c r="CK39" s="50">
        <v>0</v>
      </c>
      <c r="CL39" s="50">
        <v>1.0038682762124693E-2</v>
      </c>
      <c r="CM39" s="50">
        <v>7.2473665283779784E-2</v>
      </c>
      <c r="CN39" s="50">
        <v>0.35986218276094406</v>
      </c>
      <c r="CO39" s="50">
        <v>0</v>
      </c>
      <c r="CP39" s="50">
        <v>0</v>
      </c>
      <c r="CR39" s="50">
        <v>0.60943453963187855</v>
      </c>
      <c r="CS39" s="50">
        <v>0.15333490319224119</v>
      </c>
      <c r="CT39" s="50">
        <v>0.25034239296236249</v>
      </c>
      <c r="CU39" s="50">
        <v>0.85563288152882411</v>
      </c>
      <c r="CV39" s="50">
        <v>0.25089502497714405</v>
      </c>
      <c r="CW39" s="50">
        <v>0.37671659399133178</v>
      </c>
      <c r="CX39" s="50">
        <v>0.12901617208203583</v>
      </c>
      <c r="CY39" s="50">
        <v>0.26901160982001776</v>
      </c>
      <c r="CZ39" s="50">
        <v>0.30455656403790149</v>
      </c>
      <c r="DA39" s="50">
        <v>0.16087464560819698</v>
      </c>
      <c r="DB39" s="50">
        <v>0.12599790812453224</v>
      </c>
      <c r="DC39" s="50">
        <v>7.9336524809274861E-2</v>
      </c>
      <c r="DD39" s="81"/>
      <c r="DE39" s="50">
        <v>0.15935816251292217</v>
      </c>
      <c r="DF39" s="50">
        <v>0.26952921840948474</v>
      </c>
      <c r="DG39" s="50">
        <v>0.13911745992395769</v>
      </c>
      <c r="DH39" s="50">
        <v>0.55132189850883362</v>
      </c>
      <c r="DI39" s="50">
        <v>0.39948058993734503</v>
      </c>
      <c r="DJ39" s="50">
        <v>0.24404534403887018</v>
      </c>
      <c r="DK39" s="50">
        <v>7.0432643790425284E-2</v>
      </c>
      <c r="DL39" s="50">
        <v>0.12705646650940125</v>
      </c>
      <c r="DM39" s="50">
        <v>0.13004753587009502</v>
      </c>
      <c r="DN39" s="50">
        <v>1.1109807871724147E-2</v>
      </c>
      <c r="DO39" s="50">
        <v>0.39626555614449727</v>
      </c>
      <c r="DP39" s="50">
        <v>0.42234020452062532</v>
      </c>
      <c r="DQ39" s="81"/>
      <c r="DS39" s="50">
        <v>0.9995230628198728</v>
      </c>
      <c r="DT39" s="50">
        <v>0.40889307434036171</v>
      </c>
      <c r="DU39" s="50">
        <v>0.74955659590016166</v>
      </c>
      <c r="DV39" s="50">
        <v>0.72148583634888663</v>
      </c>
      <c r="DW39" s="50">
        <v>0.63510665057802063</v>
      </c>
      <c r="DX39" s="50">
        <v>0.57826154930633356</v>
      </c>
      <c r="DY39" s="50">
        <v>0.31548815731570579</v>
      </c>
      <c r="DZ39" s="50">
        <v>0.40805173083012641</v>
      </c>
      <c r="EA39" s="50">
        <v>0.36304678545456531</v>
      </c>
      <c r="EB39" s="50">
        <v>0.74711901538714687</v>
      </c>
      <c r="EC39" s="50">
        <v>0.30978863211402352</v>
      </c>
      <c r="ED39" s="50">
        <v>1.1857083816054403</v>
      </c>
      <c r="EF39" s="50">
        <v>2.5640700783182133</v>
      </c>
      <c r="EG39" s="50">
        <v>1.6695484179703488</v>
      </c>
      <c r="EH39" s="50">
        <v>2.3841892811895056</v>
      </c>
      <c r="EI39" s="50">
        <v>0.94413407835222118</v>
      </c>
      <c r="EJ39" s="50">
        <v>0.68443304253862114</v>
      </c>
      <c r="EK39" s="50">
        <v>1.3497451677032499</v>
      </c>
      <c r="EL39" s="50">
        <v>1.1975823405778654</v>
      </c>
      <c r="EM39" s="50">
        <v>0.70531263269927646</v>
      </c>
      <c r="EN39" s="50">
        <v>1.7802897262379365</v>
      </c>
      <c r="EO39" s="50">
        <v>1.9219840548657197</v>
      </c>
      <c r="EP39" s="50">
        <v>2.7074326912786026</v>
      </c>
      <c r="EQ39" s="50">
        <v>2.3206142847658136</v>
      </c>
      <c r="ES39" s="50">
        <v>7.29900084252387E-2</v>
      </c>
      <c r="ET39" s="50">
        <v>0</v>
      </c>
      <c r="EU39" s="50">
        <v>0.28737411182460193</v>
      </c>
      <c r="EV39" s="50">
        <v>0.25370752982929079</v>
      </c>
      <c r="EW39" s="50">
        <v>0.14685099576059316</v>
      </c>
      <c r="EX39" s="50">
        <v>0.14490324835887955</v>
      </c>
      <c r="EY39" s="50">
        <v>1.0431884388517564E-2</v>
      </c>
      <c r="EZ39" s="50">
        <v>1.0531763457675715E-2</v>
      </c>
      <c r="FA39" s="50">
        <v>8.3874757550770063E-2</v>
      </c>
      <c r="FB39" s="50">
        <v>1.1852582377485555E-2</v>
      </c>
      <c r="FC39" s="50">
        <v>0</v>
      </c>
      <c r="FD39" s="50">
        <v>1.1213961645601327E-2</v>
      </c>
      <c r="FF39" s="50">
        <v>3.0043735220969485</v>
      </c>
      <c r="FG39" s="50">
        <v>2.9746971145911094</v>
      </c>
      <c r="FH39" s="50">
        <v>3.0493794138598691</v>
      </c>
      <c r="FI39" s="50">
        <v>3.0606708138161505</v>
      </c>
      <c r="FJ39" s="50">
        <v>1.4846694315667492</v>
      </c>
      <c r="FK39" s="50">
        <v>0.1338350935860857</v>
      </c>
      <c r="FL39" s="50">
        <v>0.76305811253440903</v>
      </c>
      <c r="FM39" s="50">
        <v>1.074764063519335</v>
      </c>
      <c r="FN39" s="50">
        <v>1.6664209475046612</v>
      </c>
      <c r="FO39" s="50">
        <v>1.9475791501532858</v>
      </c>
      <c r="FP39" s="50">
        <v>2.7127427918284424</v>
      </c>
      <c r="FQ39" s="50">
        <v>3.0266969495708649</v>
      </c>
      <c r="FS39" s="50">
        <v>0.24704363400824217</v>
      </c>
      <c r="FT39" s="50">
        <v>0</v>
      </c>
      <c r="FU39" s="50">
        <v>7.1802129434748466E-2</v>
      </c>
      <c r="FV39" s="50">
        <v>1.2411618747397277E-2</v>
      </c>
      <c r="FW39" s="50">
        <v>0</v>
      </c>
      <c r="FX39" s="50">
        <v>0</v>
      </c>
      <c r="FY39" s="50">
        <v>0</v>
      </c>
      <c r="FZ39" s="50">
        <v>1.2254537619352111E-2</v>
      </c>
      <c r="GA39" s="50">
        <v>0.31641254340720992</v>
      </c>
      <c r="GB39" s="50">
        <v>0</v>
      </c>
      <c r="GC39" s="50">
        <v>0</v>
      </c>
      <c r="GD39" s="50">
        <v>0.13535465339064798</v>
      </c>
    </row>
    <row r="40" spans="4:186" ht="15.75" thickBot="1" x14ac:dyDescent="0.3">
      <c r="D40" s="39">
        <v>0.41666666666666702</v>
      </c>
      <c r="E40" s="50">
        <v>0.69714306996895692</v>
      </c>
      <c r="F40" s="50">
        <v>0.729946859901487</v>
      </c>
      <c r="G40" s="50">
        <v>0.63945419960436911</v>
      </c>
      <c r="H40" s="50">
        <v>0.27318501736527967</v>
      </c>
      <c r="I40" s="50">
        <v>0.52695386691839696</v>
      </c>
      <c r="J40" s="50">
        <v>0.35782138130712204</v>
      </c>
      <c r="K40" s="50">
        <v>0.30845388605138346</v>
      </c>
      <c r="L40" s="50">
        <v>0.61897887602456358</v>
      </c>
      <c r="M40" s="50">
        <v>0.61041973056809018</v>
      </c>
      <c r="N40" s="50">
        <v>1.0055291944018092</v>
      </c>
      <c r="O40" s="50">
        <v>0.257177645849126</v>
      </c>
      <c r="P40" s="50">
        <v>0.31099957245716475</v>
      </c>
      <c r="R40" s="50">
        <v>0.69830626728762935</v>
      </c>
      <c r="S40" s="50">
        <v>0.45863299000241087</v>
      </c>
      <c r="T40" s="50">
        <v>0.64491647828924081</v>
      </c>
      <c r="U40" s="50">
        <v>0.16045665799722991</v>
      </c>
      <c r="V40" s="50">
        <v>0.92218575868135588</v>
      </c>
      <c r="W40" s="50">
        <v>0.14637433615236436</v>
      </c>
      <c r="X40" s="50">
        <v>0.2525577995739684</v>
      </c>
      <c r="Y40" s="50">
        <v>0.28375685803490014</v>
      </c>
      <c r="Z40" s="50">
        <v>0.63362576705877438</v>
      </c>
      <c r="AA40" s="50">
        <v>0.37374838765042723</v>
      </c>
      <c r="AB40" s="50">
        <v>5.8001258977013428E-2</v>
      </c>
      <c r="AC40" s="50">
        <v>0.15598098377693773</v>
      </c>
      <c r="AE40" s="50">
        <v>0.37820657220487897</v>
      </c>
      <c r="AF40" s="50">
        <v>6.4413225596231416E-2</v>
      </c>
      <c r="AG40" s="50">
        <v>1.4593298921086411</v>
      </c>
      <c r="AH40" s="50">
        <v>0.60606479058567231</v>
      </c>
      <c r="AI40" s="50">
        <v>0.31677849583182327</v>
      </c>
      <c r="AJ40" s="50">
        <v>0.29300050891498786</v>
      </c>
      <c r="AK40" s="50">
        <v>0.31291800171488654</v>
      </c>
      <c r="AL40" s="50">
        <v>0.16355158604998435</v>
      </c>
      <c r="AM40" s="50">
        <v>0.57196855288861737</v>
      </c>
      <c r="AN40" s="50">
        <v>0.5958222493976173</v>
      </c>
      <c r="AO40" s="50">
        <v>0.16561097338124481</v>
      </c>
      <c r="AP40" s="50">
        <v>0.39103032209091709</v>
      </c>
      <c r="AR40" s="50">
        <v>0.40883694882694127</v>
      </c>
      <c r="AS40" s="50">
        <v>5.8519613466181002E-2</v>
      </c>
      <c r="AT40" s="50">
        <v>0.24377398156109881</v>
      </c>
      <c r="AU40" s="50">
        <v>0.61919209644157447</v>
      </c>
      <c r="AV40" s="50">
        <v>0.43778026286351274</v>
      </c>
      <c r="AW40" s="50">
        <v>0.24404534403887004</v>
      </c>
      <c r="AX40" s="50">
        <v>0.17657193509138699</v>
      </c>
      <c r="AY40" s="50">
        <v>0.12415427490435534</v>
      </c>
      <c r="AZ40" s="50">
        <v>0.14453702296786888</v>
      </c>
      <c r="BA40" s="50">
        <v>0.1670367840370218</v>
      </c>
      <c r="BB40" s="50">
        <v>0.16521062470693726</v>
      </c>
      <c r="BC40" s="50">
        <v>6.736801806471443E-2</v>
      </c>
      <c r="BE40" s="50">
        <v>1.2758127938555439</v>
      </c>
      <c r="BF40" s="50">
        <v>0.44010465084239742</v>
      </c>
      <c r="BG40" s="50">
        <v>1.5685372955432424</v>
      </c>
      <c r="BH40" s="50">
        <v>1.0798575577034115</v>
      </c>
      <c r="BI40" s="50">
        <v>0.38194869466222053</v>
      </c>
      <c r="BJ40" s="50">
        <v>0.2577590570366044</v>
      </c>
      <c r="BK40" s="50">
        <v>0.54535687131836175</v>
      </c>
      <c r="BL40" s="50">
        <v>0.55224343768776962</v>
      </c>
      <c r="BM40" s="50">
        <v>1.0427911127049585</v>
      </c>
      <c r="BN40" s="50">
        <v>1.6873277443667976</v>
      </c>
      <c r="BO40" s="50">
        <v>0.8460293957488878</v>
      </c>
      <c r="BP40" s="50">
        <v>0.50990577452028651</v>
      </c>
      <c r="BR40" s="50">
        <v>0.6243240873504885</v>
      </c>
      <c r="BS40" s="50">
        <v>0.46145630420131073</v>
      </c>
      <c r="BT40" s="50">
        <v>0.61366426113074646</v>
      </c>
      <c r="BU40" s="50">
        <v>0.16965008957468486</v>
      </c>
      <c r="BV40" s="50">
        <v>0.30908900023659247</v>
      </c>
      <c r="BW40" s="50">
        <v>0.56055028342948232</v>
      </c>
      <c r="BX40" s="50">
        <v>0.16781793686976829</v>
      </c>
      <c r="BY40" s="50">
        <v>8.3838364107156754E-2</v>
      </c>
      <c r="BZ40" s="50">
        <v>0.37288560727899711</v>
      </c>
      <c r="CA40" s="50">
        <v>0.43531775467268591</v>
      </c>
      <c r="CB40" s="50">
        <v>0.85977080878565582</v>
      </c>
      <c r="CC40" s="50">
        <v>1.6851936876075495</v>
      </c>
      <c r="CE40" s="50">
        <v>0.12738169621483206</v>
      </c>
      <c r="CF40" s="50">
        <v>0.2980997517020782</v>
      </c>
      <c r="CG40" s="50">
        <v>0.63185895242169998</v>
      </c>
      <c r="CH40" s="50">
        <v>0.41156683600249727</v>
      </c>
      <c r="CI40" s="50">
        <v>0.44107802881173563</v>
      </c>
      <c r="CJ40" s="50">
        <v>7.0044586021950336E-2</v>
      </c>
      <c r="CK40" s="50">
        <v>6.9080683315833474E-2</v>
      </c>
      <c r="CL40" s="50">
        <v>1.1961320990499574E-2</v>
      </c>
      <c r="CM40" s="50">
        <v>0.15733856001214527</v>
      </c>
      <c r="CN40" s="50">
        <v>0.44855846548178102</v>
      </c>
      <c r="CO40" s="50">
        <v>1.2258232826167916E-2</v>
      </c>
      <c r="CP40" s="50">
        <v>6.3120322079429136E-2</v>
      </c>
      <c r="CR40" s="50">
        <v>0.74104819729577032</v>
      </c>
      <c r="CS40" s="50">
        <v>0.25010579930621163</v>
      </c>
      <c r="CT40" s="50">
        <v>0.44025204020850145</v>
      </c>
      <c r="CU40" s="50">
        <v>1.1244787934627478</v>
      </c>
      <c r="CV40" s="50">
        <v>0.29531668078706197</v>
      </c>
      <c r="CW40" s="50">
        <v>0.39072530625280494</v>
      </c>
      <c r="CX40" s="50">
        <v>0.16049462691756386</v>
      </c>
      <c r="CY40" s="50">
        <v>0.42717611436226832</v>
      </c>
      <c r="CZ40" s="50">
        <v>0.39072530625280472</v>
      </c>
      <c r="DA40" s="50">
        <v>0.30340426457265884</v>
      </c>
      <c r="DB40" s="50">
        <v>0.23354033413231864</v>
      </c>
      <c r="DC40" s="50">
        <v>0.13132784081399573</v>
      </c>
      <c r="DD40" s="81"/>
      <c r="DE40" s="50">
        <v>0.26555045955841283</v>
      </c>
      <c r="DF40" s="50">
        <v>0.25875779944901317</v>
      </c>
      <c r="DG40" s="50">
        <v>0.25034239296236249</v>
      </c>
      <c r="DH40" s="50">
        <v>0.65169601670817956</v>
      </c>
      <c r="DI40" s="50">
        <v>0.45612300361944896</v>
      </c>
      <c r="DJ40" s="50">
        <v>0.25255779957396857</v>
      </c>
      <c r="DK40" s="50">
        <v>8.1673970713218608E-2</v>
      </c>
      <c r="DL40" s="50">
        <v>0.14756792368799104</v>
      </c>
      <c r="DM40" s="50">
        <v>0.25313222952750575</v>
      </c>
      <c r="DN40" s="50">
        <v>6.1508055983280123E-2</v>
      </c>
      <c r="DO40" s="50">
        <v>0.34752147582299048</v>
      </c>
      <c r="DP40" s="50">
        <v>0.43531775467268591</v>
      </c>
      <c r="DQ40" s="81"/>
      <c r="DS40" s="50">
        <v>1.2704944518760088</v>
      </c>
      <c r="DT40" s="50">
        <v>0.42654075088535859</v>
      </c>
      <c r="DU40" s="50">
        <v>0.93216295287076112</v>
      </c>
      <c r="DV40" s="50">
        <v>0.81098864737759924</v>
      </c>
      <c r="DW40" s="50">
        <v>0.80453348631735822</v>
      </c>
      <c r="DX40" s="50">
        <v>0.58248241992996663</v>
      </c>
      <c r="DY40" s="50">
        <v>0.40102996348229353</v>
      </c>
      <c r="DZ40" s="50">
        <v>0.42153778509411982</v>
      </c>
      <c r="EA40" s="50">
        <v>0.43398094660969455</v>
      </c>
      <c r="EB40" s="50">
        <v>1.0236918556973471</v>
      </c>
      <c r="EC40" s="50">
        <v>0.38523693791896885</v>
      </c>
      <c r="ED40" s="50">
        <v>1.2406361410361773</v>
      </c>
      <c r="EF40" s="50">
        <v>2.5961763243779967</v>
      </c>
      <c r="EG40" s="50">
        <v>1.6836704635169446</v>
      </c>
      <c r="EH40" s="50">
        <v>2.5739439861235214</v>
      </c>
      <c r="EI40" s="50">
        <v>1.0491755304158661</v>
      </c>
      <c r="EJ40" s="50">
        <v>0.74347256243451876</v>
      </c>
      <c r="EK40" s="50">
        <v>1.3478414371409559</v>
      </c>
      <c r="EL40" s="50">
        <v>1.2112493403233837</v>
      </c>
      <c r="EM40" s="50">
        <v>0.74833714397691431</v>
      </c>
      <c r="EN40" s="50">
        <v>1.8354411404277131</v>
      </c>
      <c r="EO40" s="50">
        <v>2.2392107796533698</v>
      </c>
      <c r="EP40" s="50">
        <v>3.0268984944249202</v>
      </c>
      <c r="EQ40" s="50">
        <v>2.3538995321712188</v>
      </c>
      <c r="ES40" s="50">
        <v>7.4998796553431724E-2</v>
      </c>
      <c r="ET40" s="50">
        <v>0</v>
      </c>
      <c r="EU40" s="50">
        <v>0.58139120344096151</v>
      </c>
      <c r="EV40" s="50">
        <v>0.31242698817982467</v>
      </c>
      <c r="EW40" s="50">
        <v>0.16548175806323925</v>
      </c>
      <c r="EX40" s="50">
        <v>0.1628220746144052</v>
      </c>
      <c r="EY40" s="50">
        <v>1.2665479295209385E-2</v>
      </c>
      <c r="EZ40" s="50">
        <v>7.0238436242440597E-2</v>
      </c>
      <c r="FA40" s="50">
        <v>0.16561097338124492</v>
      </c>
      <c r="FB40" s="50">
        <v>7.3388860050481772E-2</v>
      </c>
      <c r="FC40" s="50">
        <v>0</v>
      </c>
      <c r="FD40" s="50">
        <v>5.6165154079599142E-2</v>
      </c>
      <c r="FF40" s="50">
        <v>3.0473497932750431</v>
      </c>
      <c r="FG40" s="50">
        <v>3.1782142627385443</v>
      </c>
      <c r="FH40" s="50">
        <v>3.0098524416117058</v>
      </c>
      <c r="FI40" s="50">
        <v>3.0957497960736222</v>
      </c>
      <c r="FJ40" s="50">
        <v>1.6261681765973297</v>
      </c>
      <c r="FK40" s="50">
        <v>0.14637433615236414</v>
      </c>
      <c r="FL40" s="50">
        <v>0.79307669544700954</v>
      </c>
      <c r="FM40" s="50">
        <v>1.1389126371636993</v>
      </c>
      <c r="FN40" s="50">
        <v>1.5594041490456267</v>
      </c>
      <c r="FO40" s="50">
        <v>2.1319668515553918</v>
      </c>
      <c r="FP40" s="50">
        <v>2.9118535008256585</v>
      </c>
      <c r="FQ40" s="50">
        <v>3.2707495525890464</v>
      </c>
      <c r="FS40" s="50">
        <v>0.29163293955235375</v>
      </c>
      <c r="FT40" s="50">
        <v>1.0222326866309181E-2</v>
      </c>
      <c r="FU40" s="50">
        <v>7.2394444669242636E-2</v>
      </c>
      <c r="FV40" s="50">
        <v>7.5167839607591019E-2</v>
      </c>
      <c r="FW40" s="50">
        <v>8.581871700612459E-2</v>
      </c>
      <c r="FX40" s="50">
        <v>1.2182016053438414E-2</v>
      </c>
      <c r="FY40" s="50">
        <v>1.1318764350556341E-2</v>
      </c>
      <c r="FZ40" s="50">
        <v>8.4056882756955859E-2</v>
      </c>
      <c r="GA40" s="50">
        <v>0.39309333198842999</v>
      </c>
      <c r="GB40" s="50">
        <v>1.0565197602462722E-2</v>
      </c>
      <c r="GC40" s="50">
        <v>1.2644088451501072E-2</v>
      </c>
      <c r="GD40" s="50">
        <v>7.7457580860930866E-2</v>
      </c>
    </row>
    <row r="41" spans="4:186" ht="15.75" thickBot="1" x14ac:dyDescent="0.3">
      <c r="D41" s="39">
        <v>0.45833333333333298</v>
      </c>
      <c r="E41" s="50">
        <v>0.94077189470168265</v>
      </c>
      <c r="F41" s="50">
        <v>0.92299754187305605</v>
      </c>
      <c r="G41" s="50">
        <v>1.1275073024873163</v>
      </c>
      <c r="H41" s="50">
        <v>0.36080114161952886</v>
      </c>
      <c r="I41" s="50">
        <v>0.59167500969719622</v>
      </c>
      <c r="J41" s="50">
        <v>0.5154211579805269</v>
      </c>
      <c r="K41" s="50">
        <v>0.52408653053845156</v>
      </c>
      <c r="L41" s="50">
        <v>0.73260443081589566</v>
      </c>
      <c r="M41" s="50">
        <v>0.85839002081286375</v>
      </c>
      <c r="N41" s="50">
        <v>1.2563845089311771</v>
      </c>
      <c r="O41" s="50">
        <v>0.30196276769406361</v>
      </c>
      <c r="P41" s="50">
        <v>0.30090025306706952</v>
      </c>
      <c r="R41" s="50">
        <v>0.78047507874756261</v>
      </c>
      <c r="S41" s="50">
        <v>0.55475229281847427</v>
      </c>
      <c r="T41" s="50">
        <v>0.80966060946359053</v>
      </c>
      <c r="U41" s="50">
        <v>0.16006466307791234</v>
      </c>
      <c r="V41" s="50">
        <v>0.989069968511192</v>
      </c>
      <c r="W41" s="50">
        <v>0.23517856902920248</v>
      </c>
      <c r="X41" s="50">
        <v>0.36203147341948577</v>
      </c>
      <c r="Y41" s="50">
        <v>0.37523053419291547</v>
      </c>
      <c r="Z41" s="50">
        <v>0.72148583634888741</v>
      </c>
      <c r="AA41" s="50">
        <v>0.51649119260861576</v>
      </c>
      <c r="AB41" s="50">
        <v>6.6891092929854151E-2</v>
      </c>
      <c r="AC41" s="50">
        <v>0.24269054323185812</v>
      </c>
      <c r="AE41" s="50">
        <v>0.50523633685989433</v>
      </c>
      <c r="AF41" s="50">
        <v>7.8744258501643433E-2</v>
      </c>
      <c r="AG41" s="50">
        <v>1.6386985271694305</v>
      </c>
      <c r="AH41" s="50">
        <v>0.63811159660147809</v>
      </c>
      <c r="AI41" s="50">
        <v>0.39639382509779975</v>
      </c>
      <c r="AJ41" s="50">
        <v>0.44505715767796905</v>
      </c>
      <c r="AK41" s="50">
        <v>0.35269382620894879</v>
      </c>
      <c r="AL41" s="50">
        <v>0.17819557494634017</v>
      </c>
      <c r="AM41" s="50">
        <v>0.64487996049164442</v>
      </c>
      <c r="AN41" s="50">
        <v>0.65593417738083959</v>
      </c>
      <c r="AO41" s="50">
        <v>0.1557947749023246</v>
      </c>
      <c r="AP41" s="50">
        <v>0.59064121550538229</v>
      </c>
      <c r="AR41" s="50">
        <v>0.71000948280048259</v>
      </c>
      <c r="AS41" s="50">
        <v>0.17464236170618205</v>
      </c>
      <c r="AT41" s="50">
        <v>0.36348249964588164</v>
      </c>
      <c r="AU41" s="50">
        <v>0.85977080878565493</v>
      </c>
      <c r="AV41" s="50">
        <v>0.5307932243124408</v>
      </c>
      <c r="AW41" s="50">
        <v>0.17128394764444754</v>
      </c>
      <c r="AX41" s="50">
        <v>0.16899422655383858</v>
      </c>
      <c r="AY41" s="50">
        <v>0.14720916876334655</v>
      </c>
      <c r="AZ41" s="50">
        <v>0.16561097338124481</v>
      </c>
      <c r="BA41" s="50">
        <v>0.25928236287086215</v>
      </c>
      <c r="BB41" s="50">
        <v>0.2653973236347173</v>
      </c>
      <c r="BC41" s="50">
        <v>8.4495058503266995E-2</v>
      </c>
      <c r="BE41" s="50">
        <v>1.4193522473213387</v>
      </c>
      <c r="BF41" s="50">
        <v>0.59174889826344745</v>
      </c>
      <c r="BG41" s="50">
        <v>1.5103006136962791</v>
      </c>
      <c r="BH41" s="50">
        <v>1.2531072911101584</v>
      </c>
      <c r="BI41" s="50">
        <v>0.44439231452987238</v>
      </c>
      <c r="BJ41" s="50">
        <v>0.35411981030598921</v>
      </c>
      <c r="BK41" s="50">
        <v>0.60312646936007841</v>
      </c>
      <c r="BL41" s="50">
        <v>0.55719774534377609</v>
      </c>
      <c r="BM41" s="50">
        <v>1.1261546185128233</v>
      </c>
      <c r="BN41" s="50">
        <v>1.6618377048751467</v>
      </c>
      <c r="BO41" s="50">
        <v>1.0443847819852914</v>
      </c>
      <c r="BP41" s="50">
        <v>0.53465118546130097</v>
      </c>
      <c r="BR41" s="50">
        <v>0.79181047424598294</v>
      </c>
      <c r="BS41" s="50">
        <v>0.6208462151492069</v>
      </c>
      <c r="BT41" s="50">
        <v>0.79307669544700909</v>
      </c>
      <c r="BU41" s="50">
        <v>0.26185348957946925</v>
      </c>
      <c r="BV41" s="50">
        <v>0.43695839775375334</v>
      </c>
      <c r="BW41" s="50">
        <v>0.65283667458848826</v>
      </c>
      <c r="BX41" s="50">
        <v>0.25478623795170524</v>
      </c>
      <c r="BY41" s="50">
        <v>0.23838889162618337</v>
      </c>
      <c r="BZ41" s="50">
        <v>0.53416792138800451</v>
      </c>
      <c r="CA41" s="50">
        <v>0.55026996688005303</v>
      </c>
      <c r="CB41" s="50">
        <v>1.092953212452489</v>
      </c>
      <c r="CC41" s="50">
        <v>1.597179449427572</v>
      </c>
      <c r="CE41" s="50">
        <v>0.14471415165279353</v>
      </c>
      <c r="CF41" s="50">
        <v>0.42833293657553867</v>
      </c>
      <c r="CG41" s="50">
        <v>0.92787824734688429</v>
      </c>
      <c r="CH41" s="50">
        <v>0.56572137905714881</v>
      </c>
      <c r="CI41" s="50">
        <v>0.59478362862742007</v>
      </c>
      <c r="CJ41" s="50">
        <v>0.12400500831629424</v>
      </c>
      <c r="CK41" s="50">
        <v>0.15672730301089363</v>
      </c>
      <c r="CL41" s="50">
        <v>7.0044586021950281E-2</v>
      </c>
      <c r="CM41" s="50">
        <v>0.22974741038356761</v>
      </c>
      <c r="CN41" s="50">
        <v>0.44939480796173253</v>
      </c>
      <c r="CO41" s="50">
        <v>7.247366528377977E-2</v>
      </c>
      <c r="CP41" s="50">
        <v>8.4056882756955859E-2</v>
      </c>
      <c r="CR41" s="50">
        <v>0.95960609664109442</v>
      </c>
      <c r="CS41" s="50">
        <v>0.27993629858170849</v>
      </c>
      <c r="CT41" s="50">
        <v>0.61154696250256613</v>
      </c>
      <c r="CU41" s="50">
        <v>1.3194999151709337</v>
      </c>
      <c r="CV41" s="50">
        <v>0.30908900023659264</v>
      </c>
      <c r="CW41" s="50">
        <v>0.5095935873200671</v>
      </c>
      <c r="CX41" s="50">
        <v>0.26155012584492893</v>
      </c>
      <c r="CY41" s="50">
        <v>0.54144751799938284</v>
      </c>
      <c r="CZ41" s="50">
        <v>0.5154211579805269</v>
      </c>
      <c r="DA41" s="50">
        <v>0.53368494861311611</v>
      </c>
      <c r="DB41" s="50">
        <v>0.26897298832173006</v>
      </c>
      <c r="DC41" s="50">
        <v>0.15523703757510943</v>
      </c>
      <c r="DD41" s="81"/>
      <c r="DE41" s="50">
        <v>0.31742498235876426</v>
      </c>
      <c r="DF41" s="50">
        <v>0.36128156917514082</v>
      </c>
      <c r="DG41" s="50">
        <v>0.36130741068739869</v>
      </c>
      <c r="DH41" s="50">
        <v>0.84739689989567735</v>
      </c>
      <c r="DI41" s="50">
        <v>0.60943453963187888</v>
      </c>
      <c r="DJ41" s="50">
        <v>0.39230293008331174</v>
      </c>
      <c r="DK41" s="50">
        <v>0.13366695906607318</v>
      </c>
      <c r="DL41" s="50">
        <v>0.16548175806323948</v>
      </c>
      <c r="DM41" s="50">
        <v>0.37212254010677681</v>
      </c>
      <c r="DN41" s="50">
        <v>7.8706872799997593E-2</v>
      </c>
      <c r="DO41" s="50">
        <v>0.45982364710734297</v>
      </c>
      <c r="DP41" s="50">
        <v>0.41515498779876131</v>
      </c>
      <c r="DQ41" s="81"/>
      <c r="DS41" s="50">
        <v>1.4458057385947123</v>
      </c>
      <c r="DT41" s="50">
        <v>0.50477096722057024</v>
      </c>
      <c r="DU41" s="50">
        <v>1.1873998341061516</v>
      </c>
      <c r="DV41" s="50">
        <v>0.93225831806160997</v>
      </c>
      <c r="DW41" s="50">
        <v>0.95378443755615916</v>
      </c>
      <c r="DX41" s="50">
        <v>0.58885215941234625</v>
      </c>
      <c r="DY41" s="50">
        <v>0.56418342729180548</v>
      </c>
      <c r="DZ41" s="50">
        <v>0.5414475179993824</v>
      </c>
      <c r="EA41" s="50">
        <v>0.55234223489148748</v>
      </c>
      <c r="EB41" s="50">
        <v>1.1405482223192265</v>
      </c>
      <c r="EC41" s="50">
        <v>0.53117818251645876</v>
      </c>
      <c r="ED41" s="50">
        <v>1.4885936659216013</v>
      </c>
      <c r="EF41" s="50">
        <v>2.7217324823600344</v>
      </c>
      <c r="EG41" s="50">
        <v>1.6207434094779964</v>
      </c>
      <c r="EH41" s="50">
        <v>2.6069376633501036</v>
      </c>
      <c r="EI41" s="50">
        <v>1.111132004279489</v>
      </c>
      <c r="EJ41" s="50">
        <v>0.75199947262079248</v>
      </c>
      <c r="EK41" s="50">
        <v>1.3650395858610307</v>
      </c>
      <c r="EL41" s="50">
        <v>1.27049445187601</v>
      </c>
      <c r="EM41" s="50">
        <v>0.75690113767440681</v>
      </c>
      <c r="EN41" s="50">
        <v>1.8470725453560455</v>
      </c>
      <c r="EO41" s="50">
        <v>2.3693687021154388</v>
      </c>
      <c r="EP41" s="50">
        <v>3.1016222253591708</v>
      </c>
      <c r="EQ41" s="50">
        <v>2.4083378075842248</v>
      </c>
      <c r="ES41" s="50">
        <v>0.13099592561956497</v>
      </c>
      <c r="ET41" s="50">
        <v>6.8343173384046788E-2</v>
      </c>
      <c r="EU41" s="50">
        <v>0.64163539454270635</v>
      </c>
      <c r="EV41" s="50">
        <v>0.37902773231602355</v>
      </c>
      <c r="EW41" s="50">
        <v>0.27779577645731218</v>
      </c>
      <c r="EX41" s="50">
        <v>0.16361568203333776</v>
      </c>
      <c r="EY41" s="50">
        <v>8.0393391889458349E-2</v>
      </c>
      <c r="EZ41" s="50">
        <v>0.13199335225806061</v>
      </c>
      <c r="FA41" s="50">
        <v>0.24069465416172287</v>
      </c>
      <c r="FB41" s="50">
        <v>0.1436535472849497</v>
      </c>
      <c r="FC41" s="50">
        <v>0</v>
      </c>
      <c r="FD41" s="50">
        <v>7.8080561111827068E-2</v>
      </c>
      <c r="FF41" s="50">
        <v>2.9882144151534047</v>
      </c>
      <c r="FG41" s="50">
        <v>3.1146518798299825</v>
      </c>
      <c r="FH41" s="50">
        <v>2.925104698929212</v>
      </c>
      <c r="FI41" s="50">
        <v>3.1340533751740813</v>
      </c>
      <c r="FJ41" s="50">
        <v>1.7317232210138096</v>
      </c>
      <c r="FK41" s="50">
        <v>0.17834490463138702</v>
      </c>
      <c r="FL41" s="50">
        <v>0.85013632741171608</v>
      </c>
      <c r="FM41" s="50">
        <v>1.1145661692146269</v>
      </c>
      <c r="FN41" s="50">
        <v>1.7441428266970613</v>
      </c>
      <c r="FO41" s="50">
        <v>2.0905311666554933</v>
      </c>
      <c r="FP41" s="50">
        <v>2.8828319197543371</v>
      </c>
      <c r="FQ41" s="50">
        <v>2.9655721325698936</v>
      </c>
      <c r="FS41" s="50">
        <v>0.36932537596649218</v>
      </c>
      <c r="FT41" s="50">
        <v>6.3605545713245323E-2</v>
      </c>
      <c r="FU41" s="50">
        <v>0.15747599905569071</v>
      </c>
      <c r="FV41" s="50">
        <v>6.9048706453210804E-2</v>
      </c>
      <c r="FW41" s="50">
        <v>0.13911745992395763</v>
      </c>
      <c r="FX41" s="50">
        <v>1.2488789213608293E-2</v>
      </c>
      <c r="FY41" s="50">
        <v>5.8882362719978418E-2</v>
      </c>
      <c r="FZ41" s="50">
        <v>0.1422474867025644</v>
      </c>
      <c r="GA41" s="50">
        <v>0.2496986819700571</v>
      </c>
      <c r="GB41" s="50">
        <v>0</v>
      </c>
      <c r="GC41" s="50">
        <v>7.1861215027919589E-2</v>
      </c>
      <c r="GD41" s="50">
        <v>6.293980649186795E-2</v>
      </c>
    </row>
    <row r="42" spans="4:186" ht="15.75" thickBot="1" x14ac:dyDescent="0.3">
      <c r="D42" s="39">
        <v>0.5</v>
      </c>
      <c r="E42" s="50">
        <v>1.3225281420703383</v>
      </c>
      <c r="F42" s="50">
        <v>1.0375661869454984</v>
      </c>
      <c r="G42" s="50">
        <v>1.4515915261636547</v>
      </c>
      <c r="H42" s="50">
        <v>0.36605544522921096</v>
      </c>
      <c r="I42" s="50">
        <v>0.67870719636434895</v>
      </c>
      <c r="J42" s="50">
        <v>0.70079207783515729</v>
      </c>
      <c r="K42" s="50">
        <v>0.43860315787929044</v>
      </c>
      <c r="L42" s="50">
        <v>0.83693569037722282</v>
      </c>
      <c r="M42" s="50">
        <v>1.1837370514723429</v>
      </c>
      <c r="N42" s="50">
        <v>1.3499909408508433</v>
      </c>
      <c r="O42" s="50">
        <v>0.35044385561057889</v>
      </c>
      <c r="P42" s="50">
        <v>0.29408534110804008</v>
      </c>
      <c r="R42" s="50">
        <v>0.94654053618887768</v>
      </c>
      <c r="S42" s="50">
        <v>0.60676329008354557</v>
      </c>
      <c r="T42" s="50">
        <v>0.84616167051346181</v>
      </c>
      <c r="U42" s="50">
        <v>0.1604566579972298</v>
      </c>
      <c r="V42" s="50">
        <v>1.0513438877797934</v>
      </c>
      <c r="W42" s="50">
        <v>0.28795975142183067</v>
      </c>
      <c r="X42" s="50">
        <v>0.3116381750761042</v>
      </c>
      <c r="Y42" s="50">
        <v>0.38722901711932262</v>
      </c>
      <c r="Z42" s="50">
        <v>0.79908846169607972</v>
      </c>
      <c r="AA42" s="50">
        <v>0.52599692913738594</v>
      </c>
      <c r="AB42" s="50">
        <v>7.6433501848002891E-2</v>
      </c>
      <c r="AC42" s="50">
        <v>0.29408534110804047</v>
      </c>
      <c r="AE42" s="50">
        <v>0.80837679266884155</v>
      </c>
      <c r="AF42" s="50">
        <v>0.23163869674130999</v>
      </c>
      <c r="AG42" s="50">
        <v>1.6980250567291071</v>
      </c>
      <c r="AH42" s="50">
        <v>0.74007992886782792</v>
      </c>
      <c r="AI42" s="50">
        <v>0.57426389549148771</v>
      </c>
      <c r="AJ42" s="50">
        <v>0.51933078353972528</v>
      </c>
      <c r="AK42" s="50">
        <v>0.42314364160003992</v>
      </c>
      <c r="AL42" s="50">
        <v>0.27779577645731246</v>
      </c>
      <c r="AM42" s="50">
        <v>0.73509064283020809</v>
      </c>
      <c r="AN42" s="50">
        <v>0.70414166564574754</v>
      </c>
      <c r="AO42" s="50">
        <v>0.14307829199831662</v>
      </c>
      <c r="AP42" s="50">
        <v>0.70063654212265891</v>
      </c>
      <c r="AR42" s="50">
        <v>0.91228001212345222</v>
      </c>
      <c r="AS42" s="50">
        <v>0.23455357924955106</v>
      </c>
      <c r="AT42" s="50">
        <v>0.38647172460177298</v>
      </c>
      <c r="AU42" s="50">
        <v>0.78860874741599918</v>
      </c>
      <c r="AV42" s="50">
        <v>0.55918773541459743</v>
      </c>
      <c r="AW42" s="50">
        <v>0.16321855676501995</v>
      </c>
      <c r="AX42" s="50">
        <v>0.24923956462625715</v>
      </c>
      <c r="AY42" s="50">
        <v>0.17778873589140065</v>
      </c>
      <c r="AZ42" s="50">
        <v>0.17541441365226398</v>
      </c>
      <c r="BA42" s="50">
        <v>0.35198227196598014</v>
      </c>
      <c r="BB42" s="50">
        <v>0.25486074411302817</v>
      </c>
      <c r="BC42" s="50">
        <v>0.16087464560819692</v>
      </c>
      <c r="BE42" s="50">
        <v>1.2740383674147651</v>
      </c>
      <c r="BF42" s="50">
        <v>0.67813637453021369</v>
      </c>
      <c r="BG42" s="50">
        <v>1.5726078920329936</v>
      </c>
      <c r="BH42" s="50">
        <v>1.4392673169440067</v>
      </c>
      <c r="BI42" s="50">
        <v>0.45443470304006178</v>
      </c>
      <c r="BJ42" s="50">
        <v>0.37288560727899678</v>
      </c>
      <c r="BK42" s="50">
        <v>0.72780834507199355</v>
      </c>
      <c r="BL42" s="50">
        <v>0.58960862620176657</v>
      </c>
      <c r="BM42" s="50">
        <v>1.183737051472342</v>
      </c>
      <c r="BN42" s="50">
        <v>1.7282178580966898</v>
      </c>
      <c r="BO42" s="50">
        <v>0.91317331333799268</v>
      </c>
      <c r="BP42" s="50">
        <v>0.5327198766072837</v>
      </c>
      <c r="BR42" s="50">
        <v>0.91228001212345189</v>
      </c>
      <c r="BS42" s="50">
        <v>0.96451037727864075</v>
      </c>
      <c r="BT42" s="50">
        <v>1.0145834301603653</v>
      </c>
      <c r="BU42" s="50">
        <v>0.36681019848709651</v>
      </c>
      <c r="BV42" s="50">
        <v>0.59374621555565699</v>
      </c>
      <c r="BW42" s="50">
        <v>0.77822106076830211</v>
      </c>
      <c r="BX42" s="50">
        <v>0.35698329900170134</v>
      </c>
      <c r="BY42" s="50">
        <v>0.29224475670880584</v>
      </c>
      <c r="BZ42" s="50">
        <v>0.6971818223862597</v>
      </c>
      <c r="CA42" s="50">
        <v>0.74711901538714798</v>
      </c>
      <c r="CB42" s="50">
        <v>1.1261546185128231</v>
      </c>
      <c r="CC42" s="50">
        <v>1.5848619246027549</v>
      </c>
      <c r="CE42" s="50">
        <v>0.24215002997136617</v>
      </c>
      <c r="CF42" s="50">
        <v>0.68702014496439978</v>
      </c>
      <c r="CG42" s="50">
        <v>1.0436134490903348</v>
      </c>
      <c r="CH42" s="50">
        <v>0.63698816095013588</v>
      </c>
      <c r="CI42" s="50">
        <v>0.73862910824881989</v>
      </c>
      <c r="CJ42" s="50">
        <v>0.15889250992559209</v>
      </c>
      <c r="CK42" s="50">
        <v>0.24431690782410836</v>
      </c>
      <c r="CL42" s="50">
        <v>8.2319328351671675E-2</v>
      </c>
      <c r="CM42" s="50">
        <v>0.26897298832172944</v>
      </c>
      <c r="CN42" s="50">
        <v>0.43860315787929044</v>
      </c>
      <c r="CO42" s="50">
        <v>8.5693117847735756E-2</v>
      </c>
      <c r="CP42" s="50">
        <v>0.1384281921799595</v>
      </c>
      <c r="CR42" s="50">
        <v>1.1992850640300583</v>
      </c>
      <c r="CS42" s="50">
        <v>0.3148902645678151</v>
      </c>
      <c r="CT42" s="50">
        <v>0.71946564549271219</v>
      </c>
      <c r="CU42" s="50">
        <v>1.3516506900118226</v>
      </c>
      <c r="CV42" s="50">
        <v>0.34985335272047946</v>
      </c>
      <c r="CW42" s="50">
        <v>0.5543866827954308</v>
      </c>
      <c r="CX42" s="50">
        <v>0.29408534110804008</v>
      </c>
      <c r="CY42" s="50">
        <v>0.56719507625772903</v>
      </c>
      <c r="CZ42" s="50">
        <v>0.59849357550701188</v>
      </c>
      <c r="DA42" s="50">
        <v>0.61472474061029325</v>
      </c>
      <c r="DB42" s="50">
        <v>0.30390672806090357</v>
      </c>
      <c r="DC42" s="50">
        <v>0.22837684070240127</v>
      </c>
      <c r="DD42" s="81"/>
      <c r="DE42" s="50">
        <v>0.27425952216413285</v>
      </c>
      <c r="DF42" s="50">
        <v>0.36530172800857935</v>
      </c>
      <c r="DG42" s="50">
        <v>0.39408921562283483</v>
      </c>
      <c r="DH42" s="50">
        <v>0.94115573960995558</v>
      </c>
      <c r="DI42" s="50">
        <v>0.64820872850401723</v>
      </c>
      <c r="DJ42" s="50">
        <v>0.54522625734686281</v>
      </c>
      <c r="DK42" s="50">
        <v>0.16049462691756394</v>
      </c>
      <c r="DL42" s="50">
        <v>0.17375435140252152</v>
      </c>
      <c r="DM42" s="50">
        <v>0.36005465673587939</v>
      </c>
      <c r="DN42" s="50">
        <v>0.16125526369727128</v>
      </c>
      <c r="DO42" s="50">
        <v>0.65970858347726502</v>
      </c>
      <c r="DP42" s="50">
        <v>0.53368494861311644</v>
      </c>
      <c r="DQ42" s="81"/>
      <c r="DS42" s="50">
        <v>1.8442915646973537</v>
      </c>
      <c r="DT42" s="50">
        <v>0.55805001910986851</v>
      </c>
      <c r="DU42" s="50">
        <v>1.2687249612503881</v>
      </c>
      <c r="DV42" s="50">
        <v>1.009697480671508</v>
      </c>
      <c r="DW42" s="50">
        <v>1.1340152651307616</v>
      </c>
      <c r="DX42" s="50">
        <v>0.68405032136806287</v>
      </c>
      <c r="DY42" s="50">
        <v>0.59064121550538173</v>
      </c>
      <c r="DZ42" s="50">
        <v>0.61791350814146639</v>
      </c>
      <c r="EA42" s="50">
        <v>0.68286479247891141</v>
      </c>
      <c r="EB42" s="50">
        <v>1.2215675473399938</v>
      </c>
      <c r="EC42" s="50">
        <v>0.54219535861163581</v>
      </c>
      <c r="ED42" s="50">
        <v>1.5951221124765209</v>
      </c>
      <c r="EF42" s="50">
        <v>2.7775611698263623</v>
      </c>
      <c r="EG42" s="50">
        <v>1.5482176484474051</v>
      </c>
      <c r="EH42" s="50">
        <v>2.6666569528700359</v>
      </c>
      <c r="EI42" s="50">
        <v>1.1194612951076839</v>
      </c>
      <c r="EJ42" s="50">
        <v>0.76429350049636258</v>
      </c>
      <c r="EK42" s="50">
        <v>1.4253965483784732</v>
      </c>
      <c r="EL42" s="50">
        <v>1.406051844642364</v>
      </c>
      <c r="EM42" s="50">
        <v>0.76182405652700347</v>
      </c>
      <c r="EN42" s="50">
        <v>1.884623072731461</v>
      </c>
      <c r="EO42" s="50">
        <v>2.4083378075842234</v>
      </c>
      <c r="EP42" s="50">
        <v>3.1965936336621397</v>
      </c>
      <c r="EQ42" s="50">
        <v>2.4083378075842248</v>
      </c>
      <c r="ES42" s="50">
        <v>0.25534538823807251</v>
      </c>
      <c r="ET42" s="50">
        <v>7.3975510289605265E-2</v>
      </c>
      <c r="EU42" s="50">
        <v>0.5958222493976173</v>
      </c>
      <c r="EV42" s="50">
        <v>0.42725702403710136</v>
      </c>
      <c r="EW42" s="50">
        <v>0.39026807996241719</v>
      </c>
      <c r="EX42" s="50">
        <v>0.2583413438431762</v>
      </c>
      <c r="EY42" s="50">
        <v>8.2103832837247759E-2</v>
      </c>
      <c r="EZ42" s="50">
        <v>0.17455629330036296</v>
      </c>
      <c r="FA42" s="50">
        <v>0.28235838742448705</v>
      </c>
      <c r="FB42" s="50">
        <v>0.17738251654548792</v>
      </c>
      <c r="FC42" s="50">
        <v>5.6948842679772342E-2</v>
      </c>
      <c r="FD42" s="50">
        <v>0.13066457014708316</v>
      </c>
      <c r="FF42" s="50">
        <v>3.0334134781961968</v>
      </c>
      <c r="FG42" s="50">
        <v>3.1463260643099988</v>
      </c>
      <c r="FH42" s="50">
        <v>3.1692034817146459</v>
      </c>
      <c r="FI42" s="50">
        <v>3.0448622369814347</v>
      </c>
      <c r="FJ42" s="50">
        <v>1.8196115935382851</v>
      </c>
      <c r="FK42" s="50">
        <v>0.15889250992559187</v>
      </c>
      <c r="FL42" s="50">
        <v>0.60732698689821496</v>
      </c>
      <c r="FM42" s="50">
        <v>1.5462745201372237</v>
      </c>
      <c r="FN42" s="50">
        <v>1.6906034627250595</v>
      </c>
      <c r="FO42" s="50">
        <v>2.3719534677445586</v>
      </c>
      <c r="FP42" s="50">
        <v>2.9410692054637022</v>
      </c>
      <c r="FQ42" s="50">
        <v>3.1658450103238875</v>
      </c>
      <c r="FS42" s="50">
        <v>0.4287962496090415</v>
      </c>
      <c r="FT42" s="50">
        <v>8.5905864048774275E-2</v>
      </c>
      <c r="FU42" s="50">
        <v>0.41754093018371818</v>
      </c>
      <c r="FV42" s="50">
        <v>7.4540282048287165E-2</v>
      </c>
      <c r="FW42" s="50">
        <v>7.4796279660566165E-2</v>
      </c>
      <c r="FX42" s="50">
        <v>0.24856110430628309</v>
      </c>
      <c r="FY42" s="50">
        <v>0.13569388795328158</v>
      </c>
      <c r="FZ42" s="50">
        <v>0.25534538823807251</v>
      </c>
      <c r="GA42" s="50">
        <v>0.29809975170207803</v>
      </c>
      <c r="GB42" s="50">
        <v>0</v>
      </c>
      <c r="GC42" s="50">
        <v>0.13314104954311434</v>
      </c>
      <c r="GD42" s="50">
        <v>1.1388994333008551E-2</v>
      </c>
    </row>
    <row r="43" spans="4:186" ht="15.75" thickBot="1" x14ac:dyDescent="0.3">
      <c r="D43" s="39">
        <v>0.54166666666666696</v>
      </c>
      <c r="E43" s="50">
        <v>1.0921581446763544</v>
      </c>
      <c r="F43" s="50">
        <v>1.1071012996148257</v>
      </c>
      <c r="G43" s="50">
        <v>1.4554572805300692</v>
      </c>
      <c r="H43" s="50">
        <v>0.41483755058468214</v>
      </c>
      <c r="I43" s="50">
        <v>0.91510294982144658</v>
      </c>
      <c r="J43" s="50">
        <v>0.65512198176365066</v>
      </c>
      <c r="K43" s="50">
        <v>0.57223827515535375</v>
      </c>
      <c r="L43" s="50">
        <v>0.80070238092815582</v>
      </c>
      <c r="M43" s="50">
        <v>1.0604108695161023</v>
      </c>
      <c r="N43" s="50">
        <v>1.2181216606649796</v>
      </c>
      <c r="O43" s="50">
        <v>0.3946773193362168</v>
      </c>
      <c r="P43" s="50">
        <v>0.28076577043666345</v>
      </c>
      <c r="R43" s="50">
        <v>1.1421853726278941</v>
      </c>
      <c r="S43" s="50">
        <v>0.57249121677913872</v>
      </c>
      <c r="T43" s="50">
        <v>1.1113464326351965</v>
      </c>
      <c r="U43" s="50">
        <v>0.17624839520840521</v>
      </c>
      <c r="V43" s="50">
        <v>1.0528945422318439</v>
      </c>
      <c r="W43" s="50">
        <v>0.31708008019876766</v>
      </c>
      <c r="X43" s="50">
        <v>0.36203147341948577</v>
      </c>
      <c r="Y43" s="50">
        <v>0.38420577239445408</v>
      </c>
      <c r="Z43" s="50">
        <v>0.79777345077792494</v>
      </c>
      <c r="AA43" s="50">
        <v>0.45191007158893193</v>
      </c>
      <c r="AB43" s="50">
        <v>8.3874757550770118E-2</v>
      </c>
      <c r="AC43" s="50">
        <v>0.30027641030861496</v>
      </c>
      <c r="AE43" s="50">
        <v>0.66148977342724502</v>
      </c>
      <c r="AF43" s="50">
        <v>0.3071184590557372</v>
      </c>
      <c r="AG43" s="50">
        <v>1.7863133130381914</v>
      </c>
      <c r="AH43" s="50">
        <v>0.96364657223054928</v>
      </c>
      <c r="AI43" s="50">
        <v>0.54928499700624844</v>
      </c>
      <c r="AJ43" s="50">
        <v>0.41320003583139647</v>
      </c>
      <c r="AK43" s="50">
        <v>0.376716593991332</v>
      </c>
      <c r="AL43" s="50">
        <v>0.2604145986674879</v>
      </c>
      <c r="AM43" s="50">
        <v>0.74383667262350783</v>
      </c>
      <c r="AN43" s="50">
        <v>0.74833714397691375</v>
      </c>
      <c r="AO43" s="50">
        <v>0.16124256676567189</v>
      </c>
      <c r="AP43" s="50">
        <v>0.65261579830483452</v>
      </c>
      <c r="AR43" s="50">
        <v>0.92502908379018645</v>
      </c>
      <c r="AS43" s="50">
        <v>0.24105218040923437</v>
      </c>
      <c r="AT43" s="50">
        <v>0.346324260228629</v>
      </c>
      <c r="AU43" s="50">
        <v>0.81364907822053567</v>
      </c>
      <c r="AV43" s="50">
        <v>0.56118245792093335</v>
      </c>
      <c r="AW43" s="50">
        <v>0.2583413438431762</v>
      </c>
      <c r="AX43" s="50">
        <v>0.23203219387709959</v>
      </c>
      <c r="AY43" s="50">
        <v>0.22993868300462725</v>
      </c>
      <c r="AZ43" s="50">
        <v>0.17708501594448686</v>
      </c>
      <c r="BA43" s="50">
        <v>0.37895303232957794</v>
      </c>
      <c r="BB43" s="50">
        <v>0.30196276769406361</v>
      </c>
      <c r="BC43" s="50">
        <v>0.16548175806323936</v>
      </c>
      <c r="BE43" s="50">
        <v>1.2129649906922824</v>
      </c>
      <c r="BF43" s="50">
        <v>0.7037237774277838</v>
      </c>
      <c r="BG43" s="50">
        <v>1.6618377048751438</v>
      </c>
      <c r="BH43" s="50">
        <v>1.4872848204521056</v>
      </c>
      <c r="BI43" s="50">
        <v>0.58857724108379139</v>
      </c>
      <c r="BJ43" s="50">
        <v>0.383678327791384</v>
      </c>
      <c r="BK43" s="50">
        <v>0.65704279829132439</v>
      </c>
      <c r="BL43" s="50">
        <v>0.58857724108379106</v>
      </c>
      <c r="BM43" s="50">
        <v>1.2621921323130525</v>
      </c>
      <c r="BN43" s="50">
        <v>1.7403818211244262</v>
      </c>
      <c r="BO43" s="50">
        <v>0.78991367061666462</v>
      </c>
      <c r="BP43" s="50">
        <v>0.35986218276094389</v>
      </c>
      <c r="BR43" s="50">
        <v>1.0763376563348284</v>
      </c>
      <c r="BS43" s="50">
        <v>1.0789261777006742</v>
      </c>
      <c r="BT43" s="50">
        <v>1.0176135429353326</v>
      </c>
      <c r="BU43" s="50">
        <v>0.44077504647494226</v>
      </c>
      <c r="BV43" s="50">
        <v>0.63185895242169998</v>
      </c>
      <c r="BW43" s="50">
        <v>0.75138825660686104</v>
      </c>
      <c r="BX43" s="50">
        <v>0.4207363826756238</v>
      </c>
      <c r="BY43" s="50">
        <v>0.37671659399133178</v>
      </c>
      <c r="BZ43" s="50">
        <v>0.98495868683418808</v>
      </c>
      <c r="CA43" s="50">
        <v>0.83824956092308334</v>
      </c>
      <c r="CB43" s="50">
        <v>1.1767704952850844</v>
      </c>
      <c r="CC43" s="50">
        <v>2.0185367191684405</v>
      </c>
      <c r="CE43" s="50">
        <v>0.34773303515717463</v>
      </c>
      <c r="CF43" s="50">
        <v>0.83118030574076418</v>
      </c>
      <c r="CG43" s="50">
        <v>1.1258842116102219</v>
      </c>
      <c r="CH43" s="50">
        <v>0.70562510967887382</v>
      </c>
      <c r="CI43" s="50">
        <v>0.80325509648304561</v>
      </c>
      <c r="CJ43" s="50">
        <v>0.23028672333360603</v>
      </c>
      <c r="CK43" s="50">
        <v>0.26268894918022567</v>
      </c>
      <c r="CL43" s="50">
        <v>0.12640766878783619</v>
      </c>
      <c r="CM43" s="50">
        <v>0.30585901372710911</v>
      </c>
      <c r="CN43" s="50">
        <v>0.52791196462385048</v>
      </c>
      <c r="CO43" s="50">
        <v>0.1485995838590764</v>
      </c>
      <c r="CP43" s="50">
        <v>0.14828718119231046</v>
      </c>
      <c r="CR43" s="50">
        <v>1.2095353084924465</v>
      </c>
      <c r="CS43" s="50">
        <v>0.28390696746118543</v>
      </c>
      <c r="CT43" s="50">
        <v>0.82777701776935009</v>
      </c>
      <c r="CU43" s="50">
        <v>1.2404619025446433</v>
      </c>
      <c r="CV43" s="50">
        <v>0.40492091284087456</v>
      </c>
      <c r="CW43" s="50">
        <v>0.58885215941234648</v>
      </c>
      <c r="CX43" s="50">
        <v>0.31036184284235285</v>
      </c>
      <c r="CY43" s="50">
        <v>0.65815266764864988</v>
      </c>
      <c r="CZ43" s="50">
        <v>0.69598116509161589</v>
      </c>
      <c r="DA43" s="50">
        <v>0.69250319792336679</v>
      </c>
      <c r="DB43" s="50">
        <v>0.38523693791896901</v>
      </c>
      <c r="DC43" s="50">
        <v>0.26155012584492893</v>
      </c>
      <c r="DD43" s="81"/>
      <c r="DE43" s="50">
        <v>0.24595052217225077</v>
      </c>
      <c r="DF43" s="50">
        <v>0.45302095622011096</v>
      </c>
      <c r="DG43" s="50">
        <v>0.54928499700624878</v>
      </c>
      <c r="DH43" s="50">
        <v>1.0766000710406216</v>
      </c>
      <c r="DI43" s="50">
        <v>0.80070238092815582</v>
      </c>
      <c r="DJ43" s="50">
        <v>0.68523722160337652</v>
      </c>
      <c r="DK43" s="50">
        <v>0.24649667413177004</v>
      </c>
      <c r="DL43" s="50">
        <v>0.24759140239879679</v>
      </c>
      <c r="DM43" s="50">
        <v>0.38993808290428839</v>
      </c>
      <c r="DN43" s="50">
        <v>0.23999600235722024</v>
      </c>
      <c r="DO43" s="50">
        <v>0.9248867789213846</v>
      </c>
      <c r="DP43" s="50">
        <v>0.58241417893109915</v>
      </c>
      <c r="DQ43" s="81"/>
      <c r="DS43" s="50">
        <v>2.1467208952534653</v>
      </c>
      <c r="DT43" s="50">
        <v>0.54710817657011468</v>
      </c>
      <c r="DU43" s="50">
        <v>1.3778313157422208</v>
      </c>
      <c r="DV43" s="50">
        <v>1.1278321077385809</v>
      </c>
      <c r="DW43" s="50">
        <v>1.0889817293800876</v>
      </c>
      <c r="DX43" s="50">
        <v>0.68999855185996206</v>
      </c>
      <c r="DY43" s="50">
        <v>0.52983164261831306</v>
      </c>
      <c r="DZ43" s="50">
        <v>0.63185895242169998</v>
      </c>
      <c r="EA43" s="50">
        <v>0.75645093423740106</v>
      </c>
      <c r="EB43" s="50">
        <v>1.0953407307629006</v>
      </c>
      <c r="EC43" s="50">
        <v>0.54522625734686281</v>
      </c>
      <c r="ED43" s="50">
        <v>1.6449877683990564</v>
      </c>
      <c r="EF43" s="50">
        <v>2.7579351374971037</v>
      </c>
      <c r="EG43" s="50">
        <v>1.5393070652032304</v>
      </c>
      <c r="EH43" s="50">
        <v>2.5908067783575359</v>
      </c>
      <c r="EI43" s="50">
        <v>1.111132004279489</v>
      </c>
      <c r="EJ43" s="50">
        <v>0.76800766329372405</v>
      </c>
      <c r="EK43" s="50">
        <v>1.429350489396682</v>
      </c>
      <c r="EL43" s="50">
        <v>1.4709889308812556</v>
      </c>
      <c r="EM43" s="50">
        <v>0.76800766329372272</v>
      </c>
      <c r="EN43" s="50">
        <v>2.0027806496457901</v>
      </c>
      <c r="EO43" s="50">
        <v>2.3308222508915248</v>
      </c>
      <c r="EP43" s="50">
        <v>3.1906018945788133</v>
      </c>
      <c r="EQ43" s="50">
        <v>2.4450923337508024</v>
      </c>
      <c r="ES43" s="50">
        <v>0.27543491852050567</v>
      </c>
      <c r="ET43" s="50">
        <v>0.1383544773877316</v>
      </c>
      <c r="EU43" s="50">
        <v>0.64491647828924081</v>
      </c>
      <c r="EV43" s="50">
        <v>0.51347372493805465</v>
      </c>
      <c r="EW43" s="50">
        <v>0.2971701273674936</v>
      </c>
      <c r="EX43" s="50">
        <v>0.26897298832172978</v>
      </c>
      <c r="EY43" s="50">
        <v>8.5155173174978671E-2</v>
      </c>
      <c r="EZ43" s="50">
        <v>0.16625805902774995</v>
      </c>
      <c r="FA43" s="50">
        <v>0.34825054161874885</v>
      </c>
      <c r="FB43" s="50">
        <v>0.23892379544702005</v>
      </c>
      <c r="FC43" s="50">
        <v>6.1419299783439754E-2</v>
      </c>
      <c r="FD43" s="50">
        <v>0.16278373948476804</v>
      </c>
      <c r="FF43" s="50">
        <v>3.2236086764653598</v>
      </c>
      <c r="FG43" s="50">
        <v>2.981924242078223</v>
      </c>
      <c r="FH43" s="50">
        <v>2.8893786922792239</v>
      </c>
      <c r="FI43" s="50">
        <v>3.1326894651037085</v>
      </c>
      <c r="FJ43" s="50">
        <v>1.532217565492149</v>
      </c>
      <c r="FK43" s="50">
        <v>0.15579477490232452</v>
      </c>
      <c r="FL43" s="50">
        <v>0.70063654212265891</v>
      </c>
      <c r="FM43" s="50">
        <v>1.5043597527201495</v>
      </c>
      <c r="FN43" s="50">
        <v>2.0825502712460273</v>
      </c>
      <c r="FO43" s="50">
        <v>2.1938908113166997</v>
      </c>
      <c r="FP43" s="50">
        <v>2.7686738895651533</v>
      </c>
      <c r="FQ43" s="50">
        <v>3.0716749974233162</v>
      </c>
      <c r="FS43" s="50">
        <v>0.41277815205305179</v>
      </c>
      <c r="FT43" s="50">
        <v>0.13383509358608583</v>
      </c>
      <c r="FU43" s="50">
        <v>0.35914101627677542</v>
      </c>
      <c r="FV43" s="50">
        <v>8.2751449930492035E-2</v>
      </c>
      <c r="FW43" s="50">
        <v>6.5683896568159983E-2</v>
      </c>
      <c r="FX43" s="50">
        <v>0.13488067554591912</v>
      </c>
      <c r="FY43" s="50">
        <v>0.16087464560819692</v>
      </c>
      <c r="FZ43" s="50">
        <v>0.28919420988620731</v>
      </c>
      <c r="GA43" s="50">
        <v>0.23847798676352966</v>
      </c>
      <c r="GB43" s="50">
        <v>7.6426659507784239E-2</v>
      </c>
      <c r="GC43" s="50">
        <v>0.14785534692888025</v>
      </c>
      <c r="GD43" s="50">
        <v>7.3789162043675985E-2</v>
      </c>
    </row>
    <row r="44" spans="4:186" ht="15.75" thickBot="1" x14ac:dyDescent="0.3">
      <c r="D44" s="39">
        <v>0.58333333333333304</v>
      </c>
      <c r="E44" s="50">
        <v>1.2423794234151675</v>
      </c>
      <c r="F44" s="50">
        <v>1.0546685848957056</v>
      </c>
      <c r="G44" s="50">
        <v>1.3062306269297306</v>
      </c>
      <c r="H44" s="50">
        <v>0.51639671827327094</v>
      </c>
      <c r="I44" s="50">
        <v>0.84748517653633404</v>
      </c>
      <c r="J44" s="50">
        <v>0.76664440973187808</v>
      </c>
      <c r="K44" s="50">
        <v>0.60943453963187855</v>
      </c>
      <c r="L44" s="50">
        <v>0.68328530710007673</v>
      </c>
      <c r="M44" s="50">
        <v>0.86808664319239848</v>
      </c>
      <c r="N44" s="50">
        <v>1.2775888670956865</v>
      </c>
      <c r="O44" s="50">
        <v>0.28733375218159773</v>
      </c>
      <c r="P44" s="50">
        <v>0.23732148026738525</v>
      </c>
      <c r="R44" s="50">
        <v>1.0560004238382514</v>
      </c>
      <c r="S44" s="50">
        <v>0.53631030355184706</v>
      </c>
      <c r="T44" s="50">
        <v>1.0873958339070156</v>
      </c>
      <c r="U44" s="50">
        <v>0.24180812034594629</v>
      </c>
      <c r="V44" s="50">
        <v>1.0420719228269677</v>
      </c>
      <c r="W44" s="50">
        <v>0.37288560727899756</v>
      </c>
      <c r="X44" s="50">
        <v>0.2971701273674941</v>
      </c>
      <c r="Y44" s="50">
        <v>0.40962317351335803</v>
      </c>
      <c r="Z44" s="50">
        <v>0.7886087474160004</v>
      </c>
      <c r="AA44" s="50">
        <v>0.36058431401618507</v>
      </c>
      <c r="AB44" s="50">
        <v>0.13348777085235167</v>
      </c>
      <c r="AC44" s="50">
        <v>0.30718626893065809</v>
      </c>
      <c r="AE44" s="50">
        <v>0.70883332155527368</v>
      </c>
      <c r="AF44" s="50">
        <v>0.27665582865001037</v>
      </c>
      <c r="AG44" s="50">
        <v>1.9899504742360508</v>
      </c>
      <c r="AH44" s="50">
        <v>1.0620224359115922</v>
      </c>
      <c r="AI44" s="50">
        <v>0.55323194002680076</v>
      </c>
      <c r="AJ44" s="50">
        <v>0.43229340107664088</v>
      </c>
      <c r="AK44" s="50">
        <v>0.42636757934480057</v>
      </c>
      <c r="AL44" s="50">
        <v>0.31677849583182327</v>
      </c>
      <c r="AM44" s="50">
        <v>0.58566151649970133</v>
      </c>
      <c r="AN44" s="50">
        <v>0.77173383954519992</v>
      </c>
      <c r="AO44" s="50">
        <v>0.16561097338124492</v>
      </c>
      <c r="AP44" s="50">
        <v>0.67870719636434895</v>
      </c>
      <c r="AR44" s="50">
        <v>1.014583430160366</v>
      </c>
      <c r="AS44" s="50">
        <v>0.15995278191019333</v>
      </c>
      <c r="AT44" s="50">
        <v>0.31484430413226916</v>
      </c>
      <c r="AU44" s="50">
        <v>0.92488677892138427</v>
      </c>
      <c r="AV44" s="50">
        <v>0.59790311684354847</v>
      </c>
      <c r="AW44" s="50">
        <v>0.28733375218159757</v>
      </c>
      <c r="AX44" s="50">
        <v>0.26155012584492859</v>
      </c>
      <c r="AY44" s="50">
        <v>0.26268894918022551</v>
      </c>
      <c r="AZ44" s="50">
        <v>0.23463164234384626</v>
      </c>
      <c r="BA44" s="50">
        <v>0.30152495927557099</v>
      </c>
      <c r="BB44" s="50">
        <v>0.27500355073262361</v>
      </c>
      <c r="BC44" s="50">
        <v>0.24053330664084352</v>
      </c>
      <c r="BE44" s="50">
        <v>1.3371281376752884</v>
      </c>
      <c r="BF44" s="50">
        <v>0.60327615329454509</v>
      </c>
      <c r="BG44" s="50">
        <v>1.4060518446423627</v>
      </c>
      <c r="BH44" s="50">
        <v>1.3497451677032499</v>
      </c>
      <c r="BI44" s="50">
        <v>0.56619000547648368</v>
      </c>
      <c r="BJ44" s="50">
        <v>0.3698395861224556</v>
      </c>
      <c r="BK44" s="50">
        <v>0.75812987304784496</v>
      </c>
      <c r="BL44" s="50">
        <v>0.59686207856880724</v>
      </c>
      <c r="BM44" s="50">
        <v>1.1362445454088845</v>
      </c>
      <c r="BN44" s="50">
        <v>1.7382144716585863</v>
      </c>
      <c r="BO44" s="50">
        <v>0.74007992886782792</v>
      </c>
      <c r="BP44" s="50">
        <v>0.29965343040307701</v>
      </c>
      <c r="BR44" s="50">
        <v>1.3740973575710564</v>
      </c>
      <c r="BS44" s="50">
        <v>1.4714064696045306</v>
      </c>
      <c r="BT44" s="50">
        <v>1.1033242324840045</v>
      </c>
      <c r="BU44" s="50">
        <v>0.64487996049164542</v>
      </c>
      <c r="BV44" s="50">
        <v>0.72065353569689139</v>
      </c>
      <c r="BW44" s="50">
        <v>0.85150825236633565</v>
      </c>
      <c r="BX44" s="50">
        <v>0.3956246264281511</v>
      </c>
      <c r="BY44" s="50">
        <v>0.51084310107728259</v>
      </c>
      <c r="BZ44" s="50">
        <v>1.1111320042794885</v>
      </c>
      <c r="CA44" s="50">
        <v>0.85412341157520821</v>
      </c>
      <c r="CB44" s="50">
        <v>1.4372802937775087</v>
      </c>
      <c r="CC44" s="50">
        <v>2.2417466919603188</v>
      </c>
      <c r="CE44" s="50">
        <v>0.38044889783932961</v>
      </c>
      <c r="CF44" s="50">
        <v>0.83989383185726285</v>
      </c>
      <c r="CG44" s="50">
        <v>1.134015265130762</v>
      </c>
      <c r="CH44" s="50">
        <v>0.72764883708883776</v>
      </c>
      <c r="CI44" s="50">
        <v>0.78928207656027327</v>
      </c>
      <c r="CJ44" s="50">
        <v>0.25026877006518844</v>
      </c>
      <c r="CK44" s="50">
        <v>0.27779577645731246</v>
      </c>
      <c r="CL44" s="50">
        <v>0.13266110825799191</v>
      </c>
      <c r="CM44" s="50">
        <v>0.34606639826436741</v>
      </c>
      <c r="CN44" s="50">
        <v>0.56118245792093413</v>
      </c>
      <c r="CO44" s="50">
        <v>0.16321855676502012</v>
      </c>
      <c r="CP44" s="50">
        <v>0.12901617208203597</v>
      </c>
      <c r="CR44" s="50">
        <v>1.4944929734681034</v>
      </c>
      <c r="CS44" s="50">
        <v>0.27665582865001054</v>
      </c>
      <c r="CT44" s="50">
        <v>0.8621349392874923</v>
      </c>
      <c r="CU44" s="50">
        <v>1.2207629266239333</v>
      </c>
      <c r="CV44" s="50">
        <v>0.34702817111146955</v>
      </c>
      <c r="CW44" s="50">
        <v>0.61809098449504174</v>
      </c>
      <c r="CX44" s="50">
        <v>0.23466690232109658</v>
      </c>
      <c r="CY44" s="50">
        <v>0.61578644113688952</v>
      </c>
      <c r="CZ44" s="50">
        <v>0.81364907822053567</v>
      </c>
      <c r="DA44" s="50">
        <v>0.59998882351391958</v>
      </c>
      <c r="DB44" s="50">
        <v>0.31641254340721015</v>
      </c>
      <c r="DC44" s="50">
        <v>0.24868936711067446</v>
      </c>
      <c r="DD44" s="81"/>
      <c r="DE44" s="50">
        <v>0.17455629330036296</v>
      </c>
      <c r="DF44" s="50">
        <v>0.72465101465268389</v>
      </c>
      <c r="DG44" s="50">
        <v>0.70414166564574754</v>
      </c>
      <c r="DH44" s="50">
        <v>1.2207629266239339</v>
      </c>
      <c r="DI44" s="50">
        <v>0.83824956092308323</v>
      </c>
      <c r="DJ44" s="50">
        <v>0.76920700731278513</v>
      </c>
      <c r="DK44" s="50">
        <v>0.39639382509779997</v>
      </c>
      <c r="DL44" s="50">
        <v>0.37820657220487935</v>
      </c>
      <c r="DM44" s="50">
        <v>0.4189502526191986</v>
      </c>
      <c r="DN44" s="50">
        <v>0.30090025306706952</v>
      </c>
      <c r="DO44" s="50">
        <v>0.71291624173326862</v>
      </c>
      <c r="DP44" s="50">
        <v>0.57325048885107033</v>
      </c>
      <c r="DQ44" s="81"/>
      <c r="DS44" s="50">
        <v>1.8106919447795429</v>
      </c>
      <c r="DT44" s="50">
        <v>0.42654075088535859</v>
      </c>
      <c r="DU44" s="50">
        <v>1.2441243380809073</v>
      </c>
      <c r="DV44" s="50">
        <v>1.137932037032505</v>
      </c>
      <c r="DW44" s="50">
        <v>1.1907875634047798</v>
      </c>
      <c r="DX44" s="50">
        <v>0.70079207783515662</v>
      </c>
      <c r="DY44" s="50">
        <v>0.54047310758308942</v>
      </c>
      <c r="DZ44" s="50">
        <v>0.65261579830483485</v>
      </c>
      <c r="EA44" s="50">
        <v>0.70683682969434758</v>
      </c>
      <c r="EB44" s="50">
        <v>0.76182405652700247</v>
      </c>
      <c r="EC44" s="50">
        <v>0.69478188706999133</v>
      </c>
      <c r="ED44" s="50">
        <v>1.4098434430826936</v>
      </c>
      <c r="EF44" s="50">
        <v>2.7272813746031197</v>
      </c>
      <c r="EG44" s="50">
        <v>1.5774144146394009</v>
      </c>
      <c r="EH44" s="50">
        <v>2.5521617835252344</v>
      </c>
      <c r="EI44" s="50">
        <v>1.0962435861999853</v>
      </c>
      <c r="EJ44" s="50">
        <v>0.75690113767440681</v>
      </c>
      <c r="EK44" s="50">
        <v>1.3688811584299561</v>
      </c>
      <c r="EL44" s="50">
        <v>1.4212591242461254</v>
      </c>
      <c r="EM44" s="50">
        <v>0.74590220941244167</v>
      </c>
      <c r="EN44" s="50">
        <v>2.0496358703966435</v>
      </c>
      <c r="EO44" s="50">
        <v>2.3578545873611514</v>
      </c>
      <c r="EP44" s="50">
        <v>3.1222342045872966</v>
      </c>
      <c r="EQ44" s="50">
        <v>2.5630374583456015</v>
      </c>
      <c r="ES44" s="50">
        <v>0.31291800171488632</v>
      </c>
      <c r="ET44" s="50">
        <v>0.12832566336219181</v>
      </c>
      <c r="EU44" s="50">
        <v>0.70531263269927646</v>
      </c>
      <c r="EV44" s="50">
        <v>0.39388479483554356</v>
      </c>
      <c r="EW44" s="50">
        <v>0.29717012736749376</v>
      </c>
      <c r="EX44" s="50">
        <v>0.2496986819700574</v>
      </c>
      <c r="EY44" s="50">
        <v>0.15449546062669547</v>
      </c>
      <c r="EZ44" s="50">
        <v>0.17901111407265727</v>
      </c>
      <c r="FA44" s="50">
        <v>0.29236722273181531</v>
      </c>
      <c r="FB44" s="50">
        <v>0.14792726100686579</v>
      </c>
      <c r="FC44" s="50">
        <v>6.8258833813084591E-2</v>
      </c>
      <c r="FD44" s="50">
        <v>0.12383456448244619</v>
      </c>
      <c r="FF44" s="50">
        <v>3.0282399486497882</v>
      </c>
      <c r="FG44" s="50">
        <v>3.1782142627385443</v>
      </c>
      <c r="FH44" s="50">
        <v>3.1310972839010249</v>
      </c>
      <c r="FI44" s="50">
        <v>2.8752564404196352</v>
      </c>
      <c r="FJ44" s="50">
        <v>1.4400353455734014</v>
      </c>
      <c r="FK44" s="50">
        <v>0.14199070830274468</v>
      </c>
      <c r="FL44" s="50">
        <v>0.78801989863874422</v>
      </c>
      <c r="FM44" s="50">
        <v>1.5992385546096715</v>
      </c>
      <c r="FN44" s="50">
        <v>1.7083369217011166</v>
      </c>
      <c r="FO44" s="50">
        <v>2.0544191493802653</v>
      </c>
      <c r="FP44" s="50">
        <v>3.0598862012542072</v>
      </c>
      <c r="FQ44" s="50">
        <v>3.1194927146106379</v>
      </c>
      <c r="FS44" s="50">
        <v>0.38798729826926187</v>
      </c>
      <c r="FT44" s="50">
        <v>0.1461109150947669</v>
      </c>
      <c r="FU44" s="50">
        <v>0.37448897208713045</v>
      </c>
      <c r="FV44" s="50">
        <v>8.3199561504506428E-2</v>
      </c>
      <c r="FW44" s="50">
        <v>1.1816483166660615E-2</v>
      </c>
      <c r="FX44" s="50">
        <v>0.1366353892776502</v>
      </c>
      <c r="FY44" s="50">
        <v>0.13603368885061287</v>
      </c>
      <c r="FZ44" s="50">
        <v>0.42636757934480007</v>
      </c>
      <c r="GA44" s="50">
        <v>0.43567287822353917</v>
      </c>
      <c r="GB44" s="50">
        <v>6.7746135153394338E-2</v>
      </c>
      <c r="GC44" s="50">
        <v>0.16282207461440532</v>
      </c>
      <c r="GD44" s="50">
        <v>0.14720916876334667</v>
      </c>
    </row>
    <row r="45" spans="4:186" ht="15.75" thickBot="1" x14ac:dyDescent="0.3">
      <c r="D45" s="39">
        <v>0.625</v>
      </c>
      <c r="E45" s="50">
        <v>1.221567547339995</v>
      </c>
      <c r="F45" s="50">
        <v>1.198129468662871</v>
      </c>
      <c r="G45" s="50">
        <v>1.4442750228155004</v>
      </c>
      <c r="H45" s="50">
        <v>0.43145127131150052</v>
      </c>
      <c r="I45" s="50">
        <v>0.86750369364433633</v>
      </c>
      <c r="J45" s="50">
        <v>0.60173061309056752</v>
      </c>
      <c r="K45" s="50">
        <v>0.56920878471082237</v>
      </c>
      <c r="L45" s="50">
        <v>0.57223827515535375</v>
      </c>
      <c r="M45" s="50">
        <v>1.1311920820207173</v>
      </c>
      <c r="N45" s="50">
        <v>1.0794894483514772</v>
      </c>
      <c r="O45" s="50">
        <v>0.17292826237027883</v>
      </c>
      <c r="P45" s="50">
        <v>0.29285742895548422</v>
      </c>
      <c r="R45" s="50">
        <v>0.97573770326933607</v>
      </c>
      <c r="S45" s="50">
        <v>0.5047709672205698</v>
      </c>
      <c r="T45" s="50">
        <v>0.97573770326933562</v>
      </c>
      <c r="U45" s="50">
        <v>0.26480447800829443</v>
      </c>
      <c r="V45" s="50">
        <v>1.0436134490903344</v>
      </c>
      <c r="W45" s="50">
        <v>0.40831335834780647</v>
      </c>
      <c r="X45" s="50">
        <v>0.27720430232727811</v>
      </c>
      <c r="Y45" s="50">
        <v>0.29778966183266453</v>
      </c>
      <c r="Z45" s="50">
        <v>0.78730526214709062</v>
      </c>
      <c r="AA45" s="50">
        <v>0.34562130186375284</v>
      </c>
      <c r="AB45" s="50">
        <v>0.14563755396740319</v>
      </c>
      <c r="AC45" s="50">
        <v>0.31355922692898974</v>
      </c>
      <c r="AE45" s="50">
        <v>0.73380673544080255</v>
      </c>
      <c r="AF45" s="50">
        <v>0.27796492346492191</v>
      </c>
      <c r="AG45" s="50">
        <v>1.9852124989083877</v>
      </c>
      <c r="AH45" s="50">
        <v>1.0285209825545489</v>
      </c>
      <c r="AI45" s="50">
        <v>0.50523633685989455</v>
      </c>
      <c r="AJ45" s="50">
        <v>0.52720924619601239</v>
      </c>
      <c r="AK45" s="50">
        <v>0.50803456253888801</v>
      </c>
      <c r="AL45" s="50">
        <v>0.29224475670880573</v>
      </c>
      <c r="AM45" s="50">
        <v>0.58885215941234592</v>
      </c>
      <c r="AN45" s="50">
        <v>0.60417477700986066</v>
      </c>
      <c r="AO45" s="50">
        <v>0.17087450411841337</v>
      </c>
      <c r="AP45" s="50">
        <v>0.93933340581536762</v>
      </c>
      <c r="AR45" s="50">
        <v>0.79688345710383812</v>
      </c>
      <c r="AS45" s="50">
        <v>0.14650616532741215</v>
      </c>
      <c r="AT45" s="50">
        <v>0.31484430413226916</v>
      </c>
      <c r="AU45" s="50">
        <v>0.73509064283020831</v>
      </c>
      <c r="AV45" s="50">
        <v>0.56318191848325372</v>
      </c>
      <c r="AW45" s="50">
        <v>0.28670866084438207</v>
      </c>
      <c r="AX45" s="50">
        <v>0.25422790453924071</v>
      </c>
      <c r="AY45" s="50">
        <v>0.25646614182103783</v>
      </c>
      <c r="AZ45" s="50">
        <v>0.17334097881298538</v>
      </c>
      <c r="BA45" s="50">
        <v>0.25702774631189523</v>
      </c>
      <c r="BB45" s="50">
        <v>0.25659710962188453</v>
      </c>
      <c r="BC45" s="50">
        <v>0.13774120488960642</v>
      </c>
      <c r="BE45" s="50">
        <v>1.2546281468711658</v>
      </c>
      <c r="BF45" s="50">
        <v>0.51514265231761502</v>
      </c>
      <c r="BG45" s="50">
        <v>1.7434475547664907</v>
      </c>
      <c r="BH45" s="50">
        <v>1.6620490539407538</v>
      </c>
      <c r="BI45" s="50">
        <v>0.59998882351391958</v>
      </c>
      <c r="BJ45" s="50">
        <v>0.44677773757194361</v>
      </c>
      <c r="BK45" s="50">
        <v>0.76800766329372239</v>
      </c>
      <c r="BL45" s="50">
        <v>0.64601265337206004</v>
      </c>
      <c r="BM45" s="50">
        <v>1.1311920820207171</v>
      </c>
      <c r="BN45" s="50">
        <v>1.8106919447795444</v>
      </c>
      <c r="BO45" s="50">
        <v>0.68405032136806321</v>
      </c>
      <c r="BP45" s="50">
        <v>0.30718626893065809</v>
      </c>
      <c r="BR45" s="50">
        <v>1.2129649906922824</v>
      </c>
      <c r="BS45" s="50">
        <v>1.3614788530016333</v>
      </c>
      <c r="BT45" s="50">
        <v>1.2302106820100411</v>
      </c>
      <c r="BU45" s="50">
        <v>0.68999855185996206</v>
      </c>
      <c r="BV45" s="50">
        <v>0.85545520459683944</v>
      </c>
      <c r="BW45" s="50">
        <v>0.93966892197096041</v>
      </c>
      <c r="BX45" s="50">
        <v>0.55521248208800089</v>
      </c>
      <c r="BY45" s="50">
        <v>0.58446372841712002</v>
      </c>
      <c r="BZ45" s="50">
        <v>1.1413120309764531</v>
      </c>
      <c r="CA45" s="50">
        <v>0.7446867253343723</v>
      </c>
      <c r="CB45" s="50">
        <v>1.1261546185128231</v>
      </c>
      <c r="CC45" s="50">
        <v>2.3745401125198149</v>
      </c>
      <c r="CE45" s="50">
        <v>0.30340426457265918</v>
      </c>
      <c r="CF45" s="50">
        <v>0.8398938318572623</v>
      </c>
      <c r="CG45" s="50">
        <v>1.0810676490496716</v>
      </c>
      <c r="CH45" s="50">
        <v>0.69718182238626014</v>
      </c>
      <c r="CI45" s="50">
        <v>0.8161000858482379</v>
      </c>
      <c r="CJ45" s="50">
        <v>0.28235838742448705</v>
      </c>
      <c r="CK45" s="50">
        <v>0.29163293955235392</v>
      </c>
      <c r="CL45" s="50">
        <v>0.14154791015558313</v>
      </c>
      <c r="CM45" s="50">
        <v>0.28235838742448705</v>
      </c>
      <c r="CN45" s="50">
        <v>0.45359211727885923</v>
      </c>
      <c r="CO45" s="50">
        <v>0.12400500831629405</v>
      </c>
      <c r="CP45" s="50">
        <v>7.6221579135629464E-2</v>
      </c>
      <c r="CR45" s="50">
        <v>1.318894825032775</v>
      </c>
      <c r="CS45" s="50">
        <v>0.28324259885237613</v>
      </c>
      <c r="CT45" s="50">
        <v>0.79054560152321152</v>
      </c>
      <c r="CU45" s="50">
        <v>1.313879714866363</v>
      </c>
      <c r="CV45" s="50">
        <v>0.36639617320477458</v>
      </c>
      <c r="CW45" s="50">
        <v>0.60389510962793591</v>
      </c>
      <c r="CX45" s="50">
        <v>0.30277696443123581</v>
      </c>
      <c r="CY45" s="50">
        <v>0.52313306831541129</v>
      </c>
      <c r="CZ45" s="50">
        <v>0.57615878209952343</v>
      </c>
      <c r="DA45" s="50">
        <v>0.58651808059452792</v>
      </c>
      <c r="DB45" s="50">
        <v>0.25601744769602525</v>
      </c>
      <c r="DC45" s="50">
        <v>0.14792726100686596</v>
      </c>
      <c r="DD45" s="81"/>
      <c r="DE45" s="50">
        <v>0.22993868300462741</v>
      </c>
      <c r="DF45" s="50">
        <v>0.80257080219082799</v>
      </c>
      <c r="DG45" s="50">
        <v>0.83956480581039272</v>
      </c>
      <c r="DH45" s="50">
        <v>1.3979229405245277</v>
      </c>
      <c r="DI45" s="50">
        <v>0.91228001212345222</v>
      </c>
      <c r="DJ45" s="50">
        <v>0.81098864737759879</v>
      </c>
      <c r="DK45" s="50">
        <v>0.37374838765042723</v>
      </c>
      <c r="DL45" s="50">
        <v>0.42798567090204881</v>
      </c>
      <c r="DM45" s="50">
        <v>0.36154865755948373</v>
      </c>
      <c r="DN45" s="50">
        <v>0.37895303232957817</v>
      </c>
      <c r="DO45" s="50">
        <v>0.57931484877321693</v>
      </c>
      <c r="DP45" s="50">
        <v>0.57629429041665936</v>
      </c>
      <c r="DQ45" s="81"/>
      <c r="DS45" s="50">
        <v>1.8920256142189182</v>
      </c>
      <c r="DT45" s="50">
        <v>0.44468903763238266</v>
      </c>
      <c r="DU45" s="50">
        <v>1.744721923419696</v>
      </c>
      <c r="DV45" s="50">
        <v>1.0175124421065276</v>
      </c>
      <c r="DW45" s="50">
        <v>1.2044029165892038</v>
      </c>
      <c r="DX45" s="50">
        <v>0.65283667458848782</v>
      </c>
      <c r="DY45" s="50">
        <v>0.43286449822370704</v>
      </c>
      <c r="DZ45" s="50">
        <v>0.6515121641561199</v>
      </c>
      <c r="EA45" s="50">
        <v>0.69119232071636982</v>
      </c>
      <c r="EB45" s="50">
        <v>0.93359411375648327</v>
      </c>
      <c r="EC45" s="50">
        <v>0.42060291443637055</v>
      </c>
      <c r="ED45" s="50">
        <v>1.3778313157422213</v>
      </c>
      <c r="EF45" s="50">
        <v>2.6968555967204333</v>
      </c>
      <c r="EG45" s="50">
        <v>1.6508421680538015</v>
      </c>
      <c r="EH45" s="50">
        <v>2.3395361544766025</v>
      </c>
      <c r="EI45" s="50">
        <v>1.0507756961755645</v>
      </c>
      <c r="EJ45" s="50">
        <v>0.71709378263998669</v>
      </c>
      <c r="EK45" s="50">
        <v>1.3026872363065805</v>
      </c>
      <c r="EL45" s="50">
        <v>1.3371281376752884</v>
      </c>
      <c r="EM45" s="50">
        <v>0.69482055193718661</v>
      </c>
      <c r="EN45" s="50">
        <v>2.044700954692305</v>
      </c>
      <c r="EO45" s="50">
        <v>2.2646561146767277</v>
      </c>
      <c r="EP45" s="50">
        <v>3.0403309795993367</v>
      </c>
      <c r="EQ45" s="50">
        <v>2.6651057706389194</v>
      </c>
      <c r="ES45" s="50">
        <v>0.2547862379517048</v>
      </c>
      <c r="ET45" s="50">
        <v>8.4683313298964391E-2</v>
      </c>
      <c r="EU45" s="50">
        <v>0.66148977342724635</v>
      </c>
      <c r="EV45" s="50">
        <v>0.4197760413159799</v>
      </c>
      <c r="EW45" s="50">
        <v>0.40726751887801227</v>
      </c>
      <c r="EX45" s="50">
        <v>0.24180812034594629</v>
      </c>
      <c r="EY45" s="50">
        <v>0.14900877205226473</v>
      </c>
      <c r="EZ45" s="50">
        <v>0.23999600235722013</v>
      </c>
      <c r="FA45" s="50">
        <v>0.27197712663183565</v>
      </c>
      <c r="FB45" s="50">
        <v>0.12383456448244602</v>
      </c>
      <c r="FC45" s="50">
        <v>6.3271015129235025E-2</v>
      </c>
      <c r="FD45" s="50">
        <v>7.2196645749618843E-2</v>
      </c>
      <c r="FF45" s="50">
        <v>3.2576309902827121</v>
      </c>
      <c r="FG45" s="50">
        <v>2.9431634868036296</v>
      </c>
      <c r="FH45" s="50">
        <v>3.0694513127822574</v>
      </c>
      <c r="FI45" s="50">
        <v>2.9528099868631972</v>
      </c>
      <c r="FJ45" s="50">
        <v>1.4651516800414113</v>
      </c>
      <c r="FK45" s="50">
        <v>0.13073079648649585</v>
      </c>
      <c r="FL45" s="50">
        <v>0.72900539803145448</v>
      </c>
      <c r="FM45" s="50">
        <v>1.5083185921465456</v>
      </c>
      <c r="FN45" s="50">
        <v>1.3270184151756075</v>
      </c>
      <c r="FO45" s="50">
        <v>1.844291564697353</v>
      </c>
      <c r="FP45" s="50">
        <v>2.8675093988338158</v>
      </c>
      <c r="FQ45" s="50">
        <v>2.9189070962579438</v>
      </c>
      <c r="FS45" s="50">
        <v>0.37227014920466261</v>
      </c>
      <c r="FT45" s="50">
        <v>0.15744921894140268</v>
      </c>
      <c r="FU45" s="50">
        <v>0.43286449822370732</v>
      </c>
      <c r="FV45" s="50">
        <v>0.16601196830024564</v>
      </c>
      <c r="FW45" s="50">
        <v>0.23466690232109691</v>
      </c>
      <c r="FX45" s="50">
        <v>0.17169404471148642</v>
      </c>
      <c r="FY45" s="50">
        <v>0.14189741101067219</v>
      </c>
      <c r="FZ45" s="50">
        <v>0.43368122347688409</v>
      </c>
      <c r="GA45" s="50">
        <v>0.28795975142183033</v>
      </c>
      <c r="GB45" s="50">
        <v>0.13739856523369876</v>
      </c>
      <c r="GC45" s="50">
        <v>0.22759857875798745</v>
      </c>
      <c r="GD45" s="50">
        <v>0.25200272768581733</v>
      </c>
    </row>
    <row r="46" spans="4:186" ht="15.75" thickBot="1" x14ac:dyDescent="0.3">
      <c r="D46" s="39">
        <v>0.66666666666666696</v>
      </c>
      <c r="E46" s="50">
        <v>0.9523327111120885</v>
      </c>
      <c r="F46" s="50">
        <v>1.1887299604134034</v>
      </c>
      <c r="G46" s="50">
        <v>1.2651909104675567</v>
      </c>
      <c r="H46" s="50">
        <v>0.39626555614449699</v>
      </c>
      <c r="I46" s="50">
        <v>0.70063654212265891</v>
      </c>
      <c r="J46" s="50">
        <v>0.54219535861163526</v>
      </c>
      <c r="K46" s="50">
        <v>0.59998882351391958</v>
      </c>
      <c r="L46" s="50">
        <v>0.58960862620176679</v>
      </c>
      <c r="M46" s="50">
        <v>1.1924838417303403</v>
      </c>
      <c r="N46" s="50">
        <v>1.0591124073712008</v>
      </c>
      <c r="O46" s="50">
        <v>0.1508472708492653</v>
      </c>
      <c r="P46" s="50">
        <v>0.30215052953124982</v>
      </c>
      <c r="R46" s="50">
        <v>1.0252152064233957</v>
      </c>
      <c r="S46" s="50">
        <v>0.41238289690718066</v>
      </c>
      <c r="T46" s="50">
        <v>0.78549958104623119</v>
      </c>
      <c r="U46" s="50">
        <v>0.25083972521428916</v>
      </c>
      <c r="V46" s="50">
        <v>0.95088245850184383</v>
      </c>
      <c r="W46" s="50">
        <v>0.35856477729124064</v>
      </c>
      <c r="X46" s="50">
        <v>0.36712701642018808</v>
      </c>
      <c r="Y46" s="50">
        <v>0.31613288768318043</v>
      </c>
      <c r="Z46" s="50">
        <v>0.62250327712778464</v>
      </c>
      <c r="AA46" s="50">
        <v>0.17576382680532365</v>
      </c>
      <c r="AB46" s="50">
        <v>0.14344205019386139</v>
      </c>
      <c r="AC46" s="50">
        <v>0.29041186812160813</v>
      </c>
      <c r="AE46" s="50">
        <v>0.69714306996895725</v>
      </c>
      <c r="AF46" s="50">
        <v>0.16805555350294069</v>
      </c>
      <c r="AG46" s="50">
        <v>1.873745300521773</v>
      </c>
      <c r="AH46" s="50">
        <v>0.77692905041675775</v>
      </c>
      <c r="AI46" s="50">
        <v>0.40962317351335803</v>
      </c>
      <c r="AJ46" s="50">
        <v>0.42725702403710153</v>
      </c>
      <c r="AK46" s="50">
        <v>0.44605566520066814</v>
      </c>
      <c r="AL46" s="50">
        <v>0.29347095688951891</v>
      </c>
      <c r="AM46" s="50">
        <v>0.50766087034163088</v>
      </c>
      <c r="AN46" s="50">
        <v>0.54437777483542871</v>
      </c>
      <c r="AO46" s="50">
        <v>8.4780687739374333E-2</v>
      </c>
      <c r="AP46" s="50">
        <v>0.56518612272202906</v>
      </c>
      <c r="AR46" s="50">
        <v>0.76676827515759738</v>
      </c>
      <c r="AS46" s="50">
        <v>7.2429803877697416E-2</v>
      </c>
      <c r="AT46" s="50">
        <v>0.36566630056453786</v>
      </c>
      <c r="AU46" s="50">
        <v>0.65741261599275636</v>
      </c>
      <c r="AV46" s="50">
        <v>0.60732698689821474</v>
      </c>
      <c r="AW46" s="50">
        <v>0.25141154807621557</v>
      </c>
      <c r="AX46" s="50">
        <v>0.27838809134645182</v>
      </c>
      <c r="AY46" s="50">
        <v>0.28076577043666323</v>
      </c>
      <c r="AZ46" s="50">
        <v>0.15160150581026369</v>
      </c>
      <c r="BA46" s="50">
        <v>0.15301939937525544</v>
      </c>
      <c r="BB46" s="50">
        <v>0.17792428002982996</v>
      </c>
      <c r="BC46" s="50">
        <v>8.1673970713218552E-2</v>
      </c>
      <c r="BE46" s="50">
        <v>1.2581425093885166</v>
      </c>
      <c r="BF46" s="50">
        <v>0.53631030355184728</v>
      </c>
      <c r="BG46" s="50">
        <v>1.6958819879160016</v>
      </c>
      <c r="BH46" s="50">
        <v>1.6972390553266508</v>
      </c>
      <c r="BI46" s="50">
        <v>0.66037615451405041</v>
      </c>
      <c r="BJ46" s="50">
        <v>0.40669306913699099</v>
      </c>
      <c r="BK46" s="50">
        <v>1.1755933885608536</v>
      </c>
      <c r="BL46" s="50">
        <v>0.61472474061029325</v>
      </c>
      <c r="BM46" s="50">
        <v>1.0190802576123836</v>
      </c>
      <c r="BN46" s="50">
        <v>1.6054264871377562</v>
      </c>
      <c r="BO46" s="50">
        <v>0.50959358732006754</v>
      </c>
      <c r="BP46" s="50">
        <v>0.28195967006178152</v>
      </c>
      <c r="BR46" s="50">
        <v>1.019130859101548</v>
      </c>
      <c r="BS46" s="50">
        <v>1.3821069723269852</v>
      </c>
      <c r="BT46" s="50">
        <v>1.2284788042513157</v>
      </c>
      <c r="BU46" s="50">
        <v>0.63250760419860141</v>
      </c>
      <c r="BV46" s="50">
        <v>1.0176135429353326</v>
      </c>
      <c r="BW46" s="50">
        <v>0.8432988027143381</v>
      </c>
      <c r="BX46" s="50">
        <v>0.54047310758308986</v>
      </c>
      <c r="BY46" s="50">
        <v>0.64163539454270657</v>
      </c>
      <c r="BZ46" s="50">
        <v>1.190731048515131</v>
      </c>
      <c r="CA46" s="50">
        <v>0.77547204864819097</v>
      </c>
      <c r="CB46" s="50">
        <v>0.78860874741599918</v>
      </c>
      <c r="CC46" s="50">
        <v>2.0401551367870474</v>
      </c>
      <c r="CE46" s="50">
        <v>0.25422790453924105</v>
      </c>
      <c r="CF46" s="50">
        <v>0.78711916730178211</v>
      </c>
      <c r="CG46" s="50">
        <v>1.0055291944018085</v>
      </c>
      <c r="CH46" s="50">
        <v>0.63250760419860141</v>
      </c>
      <c r="CI46" s="50">
        <v>0.81739206463630287</v>
      </c>
      <c r="CJ46" s="50">
        <v>0.29426982343834235</v>
      </c>
      <c r="CK46" s="50">
        <v>0.34421824010829016</v>
      </c>
      <c r="CL46" s="50">
        <v>0.14864768471666362</v>
      </c>
      <c r="CM46" s="50">
        <v>0.17583107479342455</v>
      </c>
      <c r="CN46" s="50">
        <v>0.41198789415922327</v>
      </c>
      <c r="CO46" s="50">
        <v>6.0688850002218998E-2</v>
      </c>
      <c r="CP46" s="50">
        <v>6.0273227856153348E-2</v>
      </c>
      <c r="CR46" s="50">
        <v>1.0810676490496707</v>
      </c>
      <c r="CS46" s="50">
        <v>0.15130490011441802</v>
      </c>
      <c r="CT46" s="50">
        <v>0.58857724108379184</v>
      </c>
      <c r="CU46" s="50">
        <v>1.2658383278447178</v>
      </c>
      <c r="CV46" s="50">
        <v>0.35340633877398464</v>
      </c>
      <c r="CW46" s="50">
        <v>0.57615878209952387</v>
      </c>
      <c r="CX46" s="50">
        <v>0.29163293955235342</v>
      </c>
      <c r="CY46" s="50">
        <v>0.4535921172788589</v>
      </c>
      <c r="CZ46" s="50">
        <v>0.55541079586708464</v>
      </c>
      <c r="DA46" s="50">
        <v>0.37746109297376379</v>
      </c>
      <c r="DB46" s="50">
        <v>0.12566428629945942</v>
      </c>
      <c r="DC46" s="50">
        <v>7.1017413689653322E-2</v>
      </c>
      <c r="DD46" s="81"/>
      <c r="DE46" s="50">
        <v>0.15412555944167092</v>
      </c>
      <c r="DF46" s="50">
        <v>0.78572439060232135</v>
      </c>
      <c r="DG46" s="50">
        <v>0.81868540627106356</v>
      </c>
      <c r="DH46" s="50">
        <v>1.4057361853204915</v>
      </c>
      <c r="DI46" s="50">
        <v>1.1806436635318598</v>
      </c>
      <c r="DJ46" s="50">
        <v>0.68286479247891163</v>
      </c>
      <c r="DK46" s="50">
        <v>0.45359211727885923</v>
      </c>
      <c r="DL46" s="50">
        <v>0.53079322431244125</v>
      </c>
      <c r="DM46" s="50">
        <v>0.38523693791896885</v>
      </c>
      <c r="DN46" s="50">
        <v>0.27250270495918494</v>
      </c>
      <c r="DO46" s="50">
        <v>0.43567287822353934</v>
      </c>
      <c r="DP46" s="50">
        <v>0.5803694265159951</v>
      </c>
      <c r="DQ46" s="81"/>
      <c r="DS46" s="50">
        <v>1.8040213712675166</v>
      </c>
      <c r="DT46" s="50">
        <v>0.41765477393393718</v>
      </c>
      <c r="DU46" s="50">
        <v>1.467095711207838</v>
      </c>
      <c r="DV46" s="50">
        <v>0.85563288152882411</v>
      </c>
      <c r="DW46" s="50">
        <v>0.99055878406959141</v>
      </c>
      <c r="DX46" s="50">
        <v>0.63362576705877383</v>
      </c>
      <c r="DY46" s="50">
        <v>0.41913662628305598</v>
      </c>
      <c r="DZ46" s="50">
        <v>0.59998882351391958</v>
      </c>
      <c r="EA46" s="50">
        <v>0.54928499700624889</v>
      </c>
      <c r="EB46" s="50">
        <v>0.61049014194881468</v>
      </c>
      <c r="EC46" s="50">
        <v>0.31242698817982467</v>
      </c>
      <c r="ED46" s="50">
        <v>1.0206496827849421</v>
      </c>
      <c r="EF46" s="50">
        <v>2.7356188458684843</v>
      </c>
      <c r="EG46" s="50">
        <v>1.6531727684178068</v>
      </c>
      <c r="EH46" s="50">
        <v>1.9522570804627821</v>
      </c>
      <c r="EI46" s="50">
        <v>0.96667214795949941</v>
      </c>
      <c r="EJ46" s="50">
        <v>0.61260500199569057</v>
      </c>
      <c r="EK46" s="50">
        <v>1.2749845232946206</v>
      </c>
      <c r="EL46" s="50">
        <v>1.2511203348878295</v>
      </c>
      <c r="EM46" s="50">
        <v>0.60103349331466693</v>
      </c>
      <c r="EN46" s="50">
        <v>2.0399140881712419</v>
      </c>
      <c r="EO46" s="50">
        <v>2.2519094873675511</v>
      </c>
      <c r="EP46" s="50">
        <v>2.8976609356824499</v>
      </c>
      <c r="EQ46" s="50">
        <v>2.5322296292526412</v>
      </c>
      <c r="ES46" s="50">
        <v>0.1689942265538385</v>
      </c>
      <c r="ET46" s="50">
        <v>0.12796384309615602</v>
      </c>
      <c r="EU46" s="50">
        <v>0.55918773541459765</v>
      </c>
      <c r="EV46" s="50">
        <v>0.41156683600249649</v>
      </c>
      <c r="EW46" s="50">
        <v>0.40258333798963081</v>
      </c>
      <c r="EX46" s="50">
        <v>0.25313222952750591</v>
      </c>
      <c r="EY46" s="50">
        <v>0.16899422655383858</v>
      </c>
      <c r="EZ46" s="50">
        <v>0.24215002997136589</v>
      </c>
      <c r="FA46" s="50">
        <v>0.26244192416764783</v>
      </c>
      <c r="FB46" s="50">
        <v>7.2990008425238714E-2</v>
      </c>
      <c r="FC46" s="50">
        <v>0</v>
      </c>
      <c r="FD46" s="50">
        <v>1.2070722641788765E-2</v>
      </c>
      <c r="FF46" s="50">
        <v>3.2290023318059209</v>
      </c>
      <c r="FG46" s="50">
        <v>2.6988787158668321</v>
      </c>
      <c r="FH46" s="50">
        <v>3.1740729356371968</v>
      </c>
      <c r="FI46" s="50">
        <v>2.9031266729718297</v>
      </c>
      <c r="FJ46" s="50">
        <v>1.4423476097832624</v>
      </c>
      <c r="FK46" s="50">
        <v>0.12970680014174593</v>
      </c>
      <c r="FL46" s="50">
        <v>0.6821388554817992</v>
      </c>
      <c r="FM46" s="50">
        <v>1.4651516800414086</v>
      </c>
      <c r="FN46" s="50">
        <v>1.4371559156094063</v>
      </c>
      <c r="FO46" s="50">
        <v>1.8040213712675166</v>
      </c>
      <c r="FP46" s="50">
        <v>2.9392935472093629</v>
      </c>
      <c r="FQ46" s="50">
        <v>3.0826574186257027</v>
      </c>
      <c r="FS46" s="50">
        <v>0.27898124759182691</v>
      </c>
      <c r="FT46" s="50">
        <v>0.14414532393201424</v>
      </c>
      <c r="FU46" s="50">
        <v>0.35198227196598031</v>
      </c>
      <c r="FV46" s="50">
        <v>8.3874757550770035E-2</v>
      </c>
      <c r="FW46" s="50">
        <v>6.7368018064714458E-2</v>
      </c>
      <c r="FX46" s="50">
        <v>0.2491294602700409</v>
      </c>
      <c r="FY46" s="50">
        <v>0.28616496567801147</v>
      </c>
      <c r="FZ46" s="50">
        <v>0.38119830451418191</v>
      </c>
      <c r="GA46" s="50">
        <v>0.27744079112641518</v>
      </c>
      <c r="GB46" s="50">
        <v>5.6165154079599114E-2</v>
      </c>
      <c r="GC46" s="50">
        <v>0.15656539894144203</v>
      </c>
      <c r="GD46" s="50">
        <v>0.26383107345041829</v>
      </c>
    </row>
    <row r="47" spans="4:186" ht="15.75" thickBot="1" x14ac:dyDescent="0.3">
      <c r="D47" s="39">
        <v>0.70833333333333304</v>
      </c>
      <c r="E47" s="50">
        <v>0.85545520459683977</v>
      </c>
      <c r="F47" s="50">
        <v>0.98737029258055808</v>
      </c>
      <c r="G47" s="50">
        <v>1.0206496827849429</v>
      </c>
      <c r="H47" s="50">
        <v>0.25313222952750547</v>
      </c>
      <c r="I47" s="50">
        <v>0.5702174237877885</v>
      </c>
      <c r="J47" s="50">
        <v>0.45457523536657107</v>
      </c>
      <c r="K47" s="50">
        <v>0.5424230988784986</v>
      </c>
      <c r="L47" s="50">
        <v>0.5433998509229937</v>
      </c>
      <c r="M47" s="50">
        <v>0.95460773704386082</v>
      </c>
      <c r="N47" s="50">
        <v>1.1372786164127913</v>
      </c>
      <c r="O47" s="50">
        <v>0.13348777085235158</v>
      </c>
      <c r="P47" s="50">
        <v>0.268432675420956</v>
      </c>
      <c r="R47" s="50">
        <v>1.0055291944018083</v>
      </c>
      <c r="S47" s="50">
        <v>0.36449532271939517</v>
      </c>
      <c r="T47" s="50">
        <v>0.53852779532873363</v>
      </c>
      <c r="U47" s="50">
        <v>0.23082687961881274</v>
      </c>
      <c r="V47" s="50">
        <v>0.82908128804087955</v>
      </c>
      <c r="W47" s="50">
        <v>0.29236722273181531</v>
      </c>
      <c r="X47" s="50">
        <v>0.28495921600712426</v>
      </c>
      <c r="Y47" s="50">
        <v>0.28315694944296166</v>
      </c>
      <c r="Z47" s="50">
        <v>0.45632024396587245</v>
      </c>
      <c r="AA47" s="50">
        <v>0.13299582914725513</v>
      </c>
      <c r="AB47" s="50">
        <v>0.1384052558839419</v>
      </c>
      <c r="AC47" s="50">
        <v>0.2672772996407754</v>
      </c>
      <c r="AE47" s="50">
        <v>0.558192149176027</v>
      </c>
      <c r="AF47" s="50">
        <v>0.13911745992395763</v>
      </c>
      <c r="AG47" s="50">
        <v>1.644987768399057</v>
      </c>
      <c r="AH47" s="50">
        <v>0.92635796652326152</v>
      </c>
      <c r="AI47" s="50">
        <v>0.34562130186375262</v>
      </c>
      <c r="AJ47" s="50">
        <v>0.38915191765151053</v>
      </c>
      <c r="AK47" s="50">
        <v>0.57223827515535375</v>
      </c>
      <c r="AL47" s="50">
        <v>0.25984806964513824</v>
      </c>
      <c r="AM47" s="50">
        <v>0.4424845793370743</v>
      </c>
      <c r="AN47" s="50">
        <v>0.58754705944889851</v>
      </c>
      <c r="AO47" s="50">
        <v>0.12767487705617411</v>
      </c>
      <c r="AP47" s="50">
        <v>0.63402285106699352</v>
      </c>
      <c r="AR47" s="50">
        <v>0.59167500969719677</v>
      </c>
      <c r="AS47" s="50">
        <v>6.1615946271872883E-2</v>
      </c>
      <c r="AT47" s="50">
        <v>0.29224475670880573</v>
      </c>
      <c r="AU47" s="50">
        <v>0.68880615831314418</v>
      </c>
      <c r="AV47" s="50">
        <v>0.54144751799938262</v>
      </c>
      <c r="AW47" s="50">
        <v>0.40507707208051164</v>
      </c>
      <c r="AX47" s="50">
        <v>0.22837684070240113</v>
      </c>
      <c r="AY47" s="50">
        <v>0.16820942490079233</v>
      </c>
      <c r="AZ47" s="50">
        <v>0.13279492913720869</v>
      </c>
      <c r="BA47" s="50">
        <v>0.1340033690403061</v>
      </c>
      <c r="BB47" s="50">
        <v>7.5377805518831095E-2</v>
      </c>
      <c r="BC47" s="50">
        <v>6.3663939104169787E-2</v>
      </c>
      <c r="BE47" s="50">
        <v>1.0482471478354092</v>
      </c>
      <c r="BF47" s="50">
        <v>0.40889307434036171</v>
      </c>
      <c r="BG47" s="50">
        <v>1.5889607034141602</v>
      </c>
      <c r="BH47" s="50">
        <v>1.4751492836435065</v>
      </c>
      <c r="BI47" s="50">
        <v>0.55521248208800045</v>
      </c>
      <c r="BJ47" s="50">
        <v>0.3170800801987671</v>
      </c>
      <c r="BK47" s="50">
        <v>0.81998011147094296</v>
      </c>
      <c r="BL47" s="50">
        <v>0.59582224939761708</v>
      </c>
      <c r="BM47" s="50">
        <v>0.78600321401725193</v>
      </c>
      <c r="BN47" s="50">
        <v>1.4535235465751182</v>
      </c>
      <c r="BO47" s="50">
        <v>0.54421470610715683</v>
      </c>
      <c r="BP47" s="50">
        <v>0.2536703874035503</v>
      </c>
      <c r="BR47" s="50">
        <v>0.95233271111208773</v>
      </c>
      <c r="BS47" s="50">
        <v>1.2692303622381751</v>
      </c>
      <c r="BT47" s="50">
        <v>0.96398785288740407</v>
      </c>
      <c r="BU47" s="50">
        <v>0.71048031135464773</v>
      </c>
      <c r="BV47" s="50">
        <v>0.97132038638440776</v>
      </c>
      <c r="BW47" s="50">
        <v>0.84602939574888769</v>
      </c>
      <c r="BX47" s="50">
        <v>0.60732698689821496</v>
      </c>
      <c r="BY47" s="50">
        <v>0.58139120344096196</v>
      </c>
      <c r="BZ47" s="50">
        <v>1.2440661479526955</v>
      </c>
      <c r="CA47" s="50">
        <v>0.59374621555565654</v>
      </c>
      <c r="CB47" s="50">
        <v>0.70926442973954884</v>
      </c>
      <c r="CC47" s="50">
        <v>1.5889607034141608</v>
      </c>
      <c r="CE47" s="50">
        <v>0.16278373948476813</v>
      </c>
      <c r="CF47" s="50">
        <v>0.68193426701951909</v>
      </c>
      <c r="CG47" s="50">
        <v>0.9364608285856898</v>
      </c>
      <c r="CH47" s="50">
        <v>0.59957129477210813</v>
      </c>
      <c r="CI47" s="50">
        <v>0.81610008584823901</v>
      </c>
      <c r="CJ47" s="50">
        <v>0.29047284059004691</v>
      </c>
      <c r="CK47" s="50">
        <v>0.35483424144986297</v>
      </c>
      <c r="CL47" s="50">
        <v>0.1472091687633465</v>
      </c>
      <c r="CM47" s="50">
        <v>0.13107332241687805</v>
      </c>
      <c r="CN47" s="50">
        <v>0.355549632850506</v>
      </c>
      <c r="CO47" s="50">
        <v>1.0653579195283643E-2</v>
      </c>
      <c r="CP47" s="50">
        <v>1.1494883068235295E-2</v>
      </c>
      <c r="CR47" s="50">
        <v>1.0176135429353326</v>
      </c>
      <c r="CS47" s="50">
        <v>0.14414532393201399</v>
      </c>
      <c r="CT47" s="50">
        <v>0.43613756190511105</v>
      </c>
      <c r="CU47" s="50">
        <v>0.98802868573019309</v>
      </c>
      <c r="CV47" s="50">
        <v>0.27779577645731235</v>
      </c>
      <c r="CW47" s="50">
        <v>0.38212392727670697</v>
      </c>
      <c r="CX47" s="50">
        <v>0.39948058993734459</v>
      </c>
      <c r="CY47" s="50">
        <v>0.36203147341948555</v>
      </c>
      <c r="CZ47" s="50">
        <v>0.5291912337723268</v>
      </c>
      <c r="DA47" s="50">
        <v>0.23255754958849628</v>
      </c>
      <c r="DB47" s="50">
        <v>0.13593168908816602</v>
      </c>
      <c r="DC47" s="50">
        <v>0.12705646650940125</v>
      </c>
      <c r="DD47" s="81"/>
      <c r="DE47" s="50">
        <v>0.17335430316822292</v>
      </c>
      <c r="DF47" s="50">
        <v>0.72333106777400291</v>
      </c>
      <c r="DG47" s="50">
        <v>0.84483954314257148</v>
      </c>
      <c r="DH47" s="50">
        <v>1.3592907135644774</v>
      </c>
      <c r="DI47" s="50">
        <v>1.1958812295530605</v>
      </c>
      <c r="DJ47" s="50">
        <v>0.72025742712988994</v>
      </c>
      <c r="DK47" s="50">
        <v>0.51838309986212905</v>
      </c>
      <c r="DL47" s="50">
        <v>0.58857724108379217</v>
      </c>
      <c r="DM47" s="50">
        <v>0.25486074411302817</v>
      </c>
      <c r="DN47" s="50">
        <v>0.1422474867025644</v>
      </c>
      <c r="DO47" s="50">
        <v>0.40912511429000076</v>
      </c>
      <c r="DP47" s="50">
        <v>0.56318191848325427</v>
      </c>
      <c r="DQ47" s="81"/>
      <c r="DS47" s="50">
        <v>1.335297291552257</v>
      </c>
      <c r="DT47" s="50">
        <v>0.3917390064561046</v>
      </c>
      <c r="DU47" s="50">
        <v>1.2775888670956868</v>
      </c>
      <c r="DV47" s="50">
        <v>0.67813637453021347</v>
      </c>
      <c r="DW47" s="50">
        <v>0.91651659985468437</v>
      </c>
      <c r="DX47" s="50">
        <v>0.65055668826580815</v>
      </c>
      <c r="DY47" s="50">
        <v>0.36859161715614647</v>
      </c>
      <c r="DZ47" s="50">
        <v>0.44190504990058899</v>
      </c>
      <c r="EA47" s="50">
        <v>0.30390672806090319</v>
      </c>
      <c r="EB47" s="50">
        <v>0.51838309986212827</v>
      </c>
      <c r="EC47" s="50">
        <v>0.34606639826436741</v>
      </c>
      <c r="ED47" s="50">
        <v>1.0145834301603653</v>
      </c>
      <c r="EF47" s="50">
        <v>2.6941008925445566</v>
      </c>
      <c r="EG47" s="50">
        <v>1.6069759603160656</v>
      </c>
      <c r="EH47" s="50">
        <v>1.5746458285727796</v>
      </c>
      <c r="EI47" s="50">
        <v>0.82973393662392736</v>
      </c>
      <c r="EJ47" s="50">
        <v>0.4502321893763076</v>
      </c>
      <c r="EK47" s="50">
        <v>1.2296909478884777</v>
      </c>
      <c r="EL47" s="50">
        <v>1.1356461593179867</v>
      </c>
      <c r="EM47" s="50">
        <v>0.52027962152129326</v>
      </c>
      <c r="EN47" s="50">
        <v>1.9758377758480135</v>
      </c>
      <c r="EO47" s="50">
        <v>2.2290862549464117</v>
      </c>
      <c r="EP47" s="50">
        <v>3.0149620041162377</v>
      </c>
      <c r="EQ47" s="50">
        <v>2.5988638772955928</v>
      </c>
      <c r="ES47" s="50">
        <v>0.178603034182646</v>
      </c>
      <c r="ET47" s="50">
        <v>7.0474306214197119E-2</v>
      </c>
      <c r="EU47" s="50">
        <v>0.43778026286351274</v>
      </c>
      <c r="EV47" s="50">
        <v>0.42309004745483586</v>
      </c>
      <c r="EW47" s="50">
        <v>0.29903131275332578</v>
      </c>
      <c r="EX47" s="50">
        <v>0.25486074411302817</v>
      </c>
      <c r="EY47" s="50">
        <v>0.13603368885061276</v>
      </c>
      <c r="EZ47" s="50">
        <v>0.13808441371424685</v>
      </c>
      <c r="FA47" s="50">
        <v>0.24180812034594587</v>
      </c>
      <c r="FB47" s="50">
        <v>6.0624333157868443E-2</v>
      </c>
      <c r="FC47" s="50">
        <v>0</v>
      </c>
      <c r="FD47" s="50">
        <v>0</v>
      </c>
      <c r="FF47" s="50">
        <v>3.3685814263250493</v>
      </c>
      <c r="FG47" s="50">
        <v>2.413192071177098</v>
      </c>
      <c r="FH47" s="50">
        <v>3.1522435321996318</v>
      </c>
      <c r="FI47" s="50">
        <v>2.9302557530959499</v>
      </c>
      <c r="FJ47" s="50">
        <v>1.4308191312655152</v>
      </c>
      <c r="FK47" s="50">
        <v>0.12499881044124866</v>
      </c>
      <c r="FL47" s="50">
        <v>0.71946564549271186</v>
      </c>
      <c r="FM47" s="50">
        <v>1.1323859331026029</v>
      </c>
      <c r="FN47" s="50">
        <v>1.4812087665248665</v>
      </c>
      <c r="FO47" s="50">
        <v>1.7819044792101302</v>
      </c>
      <c r="FP47" s="50">
        <v>2.8379476802041799</v>
      </c>
      <c r="FQ47" s="50">
        <v>3.1342676792927016</v>
      </c>
      <c r="FS47" s="50">
        <v>0.17778873589140082</v>
      </c>
      <c r="FT47" s="50">
        <v>0.1319814484535656</v>
      </c>
      <c r="FU47" s="50">
        <v>0.35626598515281854</v>
      </c>
      <c r="FV47" s="50">
        <v>6.5350476411410285E-2</v>
      </c>
      <c r="FW47" s="50">
        <v>7.4190917037067733E-2</v>
      </c>
      <c r="FX47" s="50">
        <v>0.35782138130712204</v>
      </c>
      <c r="FY47" s="50">
        <v>0.23098385724050094</v>
      </c>
      <c r="FZ47" s="50">
        <v>0.29593363744182244</v>
      </c>
      <c r="GA47" s="50">
        <v>0.30325781711716776</v>
      </c>
      <c r="GB47" s="50">
        <v>1.2402925978446439E-2</v>
      </c>
      <c r="GC47" s="50">
        <v>0.13663538927765015</v>
      </c>
      <c r="GD47" s="50">
        <v>0.27367308004899893</v>
      </c>
    </row>
    <row r="48" spans="4:186" ht="15.75" thickBot="1" x14ac:dyDescent="0.3">
      <c r="D48" s="39">
        <v>0.75</v>
      </c>
      <c r="E48" s="50">
        <v>0.65815266764864866</v>
      </c>
      <c r="F48" s="50">
        <v>0.85602639656858825</v>
      </c>
      <c r="G48" s="50">
        <v>0.75812987304784574</v>
      </c>
      <c r="H48" s="50">
        <v>0.17499841126375848</v>
      </c>
      <c r="I48" s="50">
        <v>0.52599692913738572</v>
      </c>
      <c r="J48" s="50">
        <v>0.36154865755948351</v>
      </c>
      <c r="K48" s="50">
        <v>0.40025477691197092</v>
      </c>
      <c r="L48" s="50">
        <v>0.40025477691197092</v>
      </c>
      <c r="M48" s="50">
        <v>0.80700888468706888</v>
      </c>
      <c r="N48" s="50">
        <v>1.0297943246631498</v>
      </c>
      <c r="O48" s="50">
        <v>0.15850306767281261</v>
      </c>
      <c r="P48" s="50">
        <v>0.24323186022939217</v>
      </c>
      <c r="R48" s="50">
        <v>0.76429350049636136</v>
      </c>
      <c r="S48" s="50">
        <v>0.297413413326373</v>
      </c>
      <c r="T48" s="50">
        <v>0.35986218276094389</v>
      </c>
      <c r="U48" s="50">
        <v>0.17210479584069441</v>
      </c>
      <c r="V48" s="50">
        <v>0.75077737187531379</v>
      </c>
      <c r="W48" s="50">
        <v>0.25370752982929101</v>
      </c>
      <c r="X48" s="50">
        <v>0.24269054323185799</v>
      </c>
      <c r="Y48" s="50">
        <v>0.17096690200977147</v>
      </c>
      <c r="Z48" s="50">
        <v>0.35633767325747007</v>
      </c>
      <c r="AA48" s="50">
        <v>0.17455629330036285</v>
      </c>
      <c r="AB48" s="50">
        <v>0.13663538927764998</v>
      </c>
      <c r="AC48" s="50">
        <v>0.24649667413177004</v>
      </c>
      <c r="AE48" s="50">
        <v>0.69830626728762935</v>
      </c>
      <c r="AF48" s="50">
        <v>8.0613481294937644E-2</v>
      </c>
      <c r="AG48" s="50">
        <v>1.2900675543198541</v>
      </c>
      <c r="AH48" s="50">
        <v>0.78210568453530205</v>
      </c>
      <c r="AI48" s="50">
        <v>0.17455629330036296</v>
      </c>
      <c r="AJ48" s="50">
        <v>0.39785804810578346</v>
      </c>
      <c r="AK48" s="50">
        <v>0.39103032209091748</v>
      </c>
      <c r="AL48" s="50">
        <v>0.16432184343446435</v>
      </c>
      <c r="AM48" s="50">
        <v>0.26362143667267324</v>
      </c>
      <c r="AN48" s="50">
        <v>0.3842057723944543</v>
      </c>
      <c r="AO48" s="50">
        <v>0.12801204645191366</v>
      </c>
      <c r="AP48" s="50">
        <v>0.8122323193800024</v>
      </c>
      <c r="AR48" s="50">
        <v>0.54633714107435172</v>
      </c>
      <c r="AS48" s="50">
        <v>0</v>
      </c>
      <c r="AT48" s="50">
        <v>0.16938754112053905</v>
      </c>
      <c r="AU48" s="50">
        <v>0.4189502526191981</v>
      </c>
      <c r="AV48" s="50">
        <v>0.54830120321573628</v>
      </c>
      <c r="AW48" s="50">
        <v>0.36756598849379934</v>
      </c>
      <c r="AX48" s="50">
        <v>0.13739856523369862</v>
      </c>
      <c r="AY48" s="50">
        <v>0.14015564565647518</v>
      </c>
      <c r="AZ48" s="50">
        <v>7.622157913562945E-2</v>
      </c>
      <c r="BA48" s="50">
        <v>0.12640766878783607</v>
      </c>
      <c r="BB48" s="50">
        <v>0.13383509358608564</v>
      </c>
      <c r="BC48" s="50">
        <v>5.8366356647365468E-2</v>
      </c>
      <c r="BE48" s="50">
        <v>1.1356461593179847</v>
      </c>
      <c r="BF48" s="50">
        <v>0.34316843935490121</v>
      </c>
      <c r="BG48" s="50">
        <v>1.5951221124765209</v>
      </c>
      <c r="BH48" s="50">
        <v>1.3823834121499516</v>
      </c>
      <c r="BI48" s="50">
        <v>0.43942708344598636</v>
      </c>
      <c r="BJ48" s="50">
        <v>0.36080114161952864</v>
      </c>
      <c r="BK48" s="50">
        <v>0.6983062672876289</v>
      </c>
      <c r="BL48" s="50">
        <v>0.38874656869648966</v>
      </c>
      <c r="BM48" s="50">
        <v>0.83378800408123865</v>
      </c>
      <c r="BN48" s="50">
        <v>1.5282169994588557</v>
      </c>
      <c r="BO48" s="50">
        <v>0.60715157716013501</v>
      </c>
      <c r="BP48" s="50">
        <v>0.2536703874035503</v>
      </c>
      <c r="BR48" s="50">
        <v>0.77547204864819097</v>
      </c>
      <c r="BS48" s="50">
        <v>0.94041213489881048</v>
      </c>
      <c r="BT48" s="50">
        <v>0.95233271111208773</v>
      </c>
      <c r="BU48" s="50">
        <v>0.54826843033595296</v>
      </c>
      <c r="BV48" s="50">
        <v>0.98461247412271591</v>
      </c>
      <c r="BW48" s="50">
        <v>0.82569303171171304</v>
      </c>
      <c r="BX48" s="50">
        <v>0.69830626728762935</v>
      </c>
      <c r="BY48" s="50">
        <v>0.42556006520474421</v>
      </c>
      <c r="BZ48" s="50">
        <v>1.0717261344732554</v>
      </c>
      <c r="CA48" s="50">
        <v>0.50803456253888801</v>
      </c>
      <c r="CB48" s="50">
        <v>0.65626663260886986</v>
      </c>
      <c r="CC48" s="50">
        <v>1.4289037109961673</v>
      </c>
      <c r="CE48" s="50">
        <v>0.12934473602986121</v>
      </c>
      <c r="CF48" s="50">
        <v>0.53416792138800473</v>
      </c>
      <c r="CG48" s="50">
        <v>0.799428053770737</v>
      </c>
      <c r="CH48" s="50">
        <v>0.57301419897896189</v>
      </c>
      <c r="CI48" s="50">
        <v>0.7556737306634036</v>
      </c>
      <c r="CJ48" s="50">
        <v>0.28546119924358065</v>
      </c>
      <c r="CK48" s="50">
        <v>0.2984100567622322</v>
      </c>
      <c r="CL48" s="50">
        <v>8.5597154162976308E-2</v>
      </c>
      <c r="CM48" s="50">
        <v>5.9604070247272996E-2</v>
      </c>
      <c r="CN48" s="50">
        <v>0.31291800171488654</v>
      </c>
      <c r="CO48" s="50">
        <v>0</v>
      </c>
      <c r="CP48" s="50">
        <v>1.2328582964235241E-2</v>
      </c>
      <c r="CR48" s="50">
        <v>0.86079622067695483</v>
      </c>
      <c r="CS48" s="50">
        <v>6.3404686243810737E-2</v>
      </c>
      <c r="CT48" s="50">
        <v>0.26041459866748801</v>
      </c>
      <c r="CU48" s="50">
        <v>0.81231813669901842</v>
      </c>
      <c r="CV48" s="50">
        <v>0.17096690200977147</v>
      </c>
      <c r="CW48" s="50">
        <v>0.36229720526730763</v>
      </c>
      <c r="CX48" s="50">
        <v>0.31227765129630131</v>
      </c>
      <c r="CY48" s="50">
        <v>0.16899422655383869</v>
      </c>
      <c r="CZ48" s="50">
        <v>0.35191116922456867</v>
      </c>
      <c r="DA48" s="50">
        <v>0.14720916876334655</v>
      </c>
      <c r="DB48" s="50">
        <v>0.12733830022512527</v>
      </c>
      <c r="DC48" s="50">
        <v>6.7556900248523191E-2</v>
      </c>
      <c r="DD48" s="81"/>
      <c r="DE48" s="50">
        <v>0.23519622596165107</v>
      </c>
      <c r="DF48" s="50">
        <v>0.55694932905437045</v>
      </c>
      <c r="DG48" s="50">
        <v>0.76059133175572202</v>
      </c>
      <c r="DH48" s="50">
        <v>1.4194793193539097</v>
      </c>
      <c r="DI48" s="50">
        <v>1.2441243380809075</v>
      </c>
      <c r="DJ48" s="50">
        <v>0.77951450271011702</v>
      </c>
      <c r="DK48" s="50">
        <v>0.54830120321573672</v>
      </c>
      <c r="DL48" s="50">
        <v>0.56820133576832232</v>
      </c>
      <c r="DM48" s="50">
        <v>0.23136787989804322</v>
      </c>
      <c r="DN48" s="50">
        <v>0.13199335225806075</v>
      </c>
      <c r="DO48" s="50">
        <v>0.36304678545456559</v>
      </c>
      <c r="DP48" s="50">
        <v>0.46036203799566072</v>
      </c>
      <c r="DQ48" s="81"/>
      <c r="DS48" s="50">
        <v>1.4748890320724095</v>
      </c>
      <c r="DT48" s="50">
        <v>0.36691810499704042</v>
      </c>
      <c r="DU48" s="50">
        <v>1.1722345523417712</v>
      </c>
      <c r="DV48" s="50">
        <v>0.43482636380073608</v>
      </c>
      <c r="DW48" s="50">
        <v>0.73140344018498316</v>
      </c>
      <c r="DX48" s="50">
        <v>0.54826843033595274</v>
      </c>
      <c r="DY48" s="50">
        <v>0.29285742895548406</v>
      </c>
      <c r="DZ48" s="50">
        <v>0.28797996006911092</v>
      </c>
      <c r="EA48" s="50">
        <v>0.17961075492558237</v>
      </c>
      <c r="EB48" s="50">
        <v>0.41436169822791963</v>
      </c>
      <c r="EC48" s="50">
        <v>0.42225991679423486</v>
      </c>
      <c r="ED48" s="50">
        <v>1.2441243380809075</v>
      </c>
      <c r="EF48" s="50">
        <v>2.5534271168551337</v>
      </c>
      <c r="EG48" s="50">
        <v>1.6672024486397394</v>
      </c>
      <c r="EH48" s="50">
        <v>1.3261681257427973</v>
      </c>
      <c r="EI48" s="50">
        <v>0.73012383101593337</v>
      </c>
      <c r="EJ48" s="50">
        <v>0.36058431401618507</v>
      </c>
      <c r="EK48" s="50">
        <v>1.0896694293362343</v>
      </c>
      <c r="EL48" s="50">
        <v>1.0591124073712022</v>
      </c>
      <c r="EM48" s="50">
        <v>0.40962317351335847</v>
      </c>
      <c r="EN48" s="50">
        <v>1.8964611228687676</v>
      </c>
      <c r="EO48" s="50">
        <v>2.134421149301811</v>
      </c>
      <c r="EP48" s="50">
        <v>2.9089426178348163</v>
      </c>
      <c r="EQ48" s="50">
        <v>2.7051309746500554</v>
      </c>
      <c r="ES48" s="50">
        <v>0.24215002997136573</v>
      </c>
      <c r="ET48" s="50">
        <v>0</v>
      </c>
      <c r="EU48" s="50">
        <v>0.2581534136780117</v>
      </c>
      <c r="EV48" s="50">
        <v>0.30716517145563532</v>
      </c>
      <c r="EW48" s="50">
        <v>0.24540517753255364</v>
      </c>
      <c r="EX48" s="50">
        <v>0.17792428002982996</v>
      </c>
      <c r="EY48" s="50">
        <v>5.9749115779719648E-2</v>
      </c>
      <c r="EZ48" s="50">
        <v>6.5313499530123317E-2</v>
      </c>
      <c r="FA48" s="50">
        <v>0.13038886781128994</v>
      </c>
      <c r="FB48" s="50">
        <v>0</v>
      </c>
      <c r="FC48" s="50">
        <v>0</v>
      </c>
      <c r="FD48" s="50">
        <v>0</v>
      </c>
      <c r="FF48" s="50">
        <v>3.2859993877890501</v>
      </c>
      <c r="FG48" s="50">
        <v>2.5308885065389854</v>
      </c>
      <c r="FH48" s="50">
        <v>3.0246347737768038</v>
      </c>
      <c r="FI48" s="50">
        <v>2.9212365043811777</v>
      </c>
      <c r="FJ48" s="50">
        <v>1.1924838417303403</v>
      </c>
      <c r="FK48" s="50">
        <v>0.13210448895073207</v>
      </c>
      <c r="FL48" s="50">
        <v>0.65815266764864899</v>
      </c>
      <c r="FM48" s="50">
        <v>1.0560004238382523</v>
      </c>
      <c r="FN48" s="50">
        <v>1.4253965483784732</v>
      </c>
      <c r="FO48" s="50">
        <v>1.8828706674854396</v>
      </c>
      <c r="FP48" s="50">
        <v>2.6988769061071962</v>
      </c>
      <c r="FQ48" s="50">
        <v>3.1342442509734001</v>
      </c>
      <c r="FS48" s="50">
        <v>0.13911745992395774</v>
      </c>
      <c r="FT48" s="50">
        <v>8.3713666511184892E-2</v>
      </c>
      <c r="FU48" s="50">
        <v>0.14400650424594627</v>
      </c>
      <c r="FV48" s="50">
        <v>7.1252224933766359E-2</v>
      </c>
      <c r="FW48" s="50">
        <v>7.6221579135629394E-2</v>
      </c>
      <c r="FX48" s="50">
        <v>0.13663538927765015</v>
      </c>
      <c r="FY48" s="50">
        <v>0.24323186022939217</v>
      </c>
      <c r="FZ48" s="50">
        <v>0.1620182999601015</v>
      </c>
      <c r="GA48" s="50">
        <v>0.2479936134199289</v>
      </c>
      <c r="GB48" s="50">
        <v>1.0465106925344393E-2</v>
      </c>
      <c r="GC48" s="50">
        <v>8.2082303993855008E-2</v>
      </c>
      <c r="GD48" s="50">
        <v>0.28556166658167009</v>
      </c>
    </row>
    <row r="49" spans="4:186" ht="15.75" thickBot="1" x14ac:dyDescent="0.3">
      <c r="D49" s="39">
        <v>0.79166666666666696</v>
      </c>
      <c r="E49" s="50">
        <v>0.59686207856880724</v>
      </c>
      <c r="F49" s="50">
        <v>0.74329921840107549</v>
      </c>
      <c r="G49" s="50">
        <v>0.45443470304006217</v>
      </c>
      <c r="H49" s="50">
        <v>6.7085355421238654E-2</v>
      </c>
      <c r="I49" s="50">
        <v>0.44273310411996253</v>
      </c>
      <c r="J49" s="50">
        <v>0.15695166208726286</v>
      </c>
      <c r="K49" s="50">
        <v>0.17415501462245506</v>
      </c>
      <c r="L49" s="50">
        <v>0.27484680145559165</v>
      </c>
      <c r="M49" s="50">
        <v>0.54826843033595274</v>
      </c>
      <c r="N49" s="50">
        <v>0.73501035477812648</v>
      </c>
      <c r="O49" s="50">
        <v>8.5008184991380242E-2</v>
      </c>
      <c r="P49" s="50">
        <v>0.17455629330036296</v>
      </c>
      <c r="R49" s="50">
        <v>0.76676827515759594</v>
      </c>
      <c r="S49" s="50">
        <v>0.27993629858170849</v>
      </c>
      <c r="T49" s="50">
        <v>0.23572634497942702</v>
      </c>
      <c r="U49" s="50">
        <v>0.14126872303659826</v>
      </c>
      <c r="V49" s="50">
        <v>0.58857724108379272</v>
      </c>
      <c r="W49" s="50">
        <v>0.15426112124156555</v>
      </c>
      <c r="X49" s="50">
        <v>0.13877254075908338</v>
      </c>
      <c r="Y49" s="50">
        <v>0.14577996356028852</v>
      </c>
      <c r="Z49" s="50">
        <v>0.2725806259533165</v>
      </c>
      <c r="AA49" s="50">
        <v>0.16240071907853559</v>
      </c>
      <c r="AB49" s="50">
        <v>0.13038886781128989</v>
      </c>
      <c r="AC49" s="50">
        <v>0.23678897153516404</v>
      </c>
      <c r="AE49" s="50">
        <v>1.0085412618817551</v>
      </c>
      <c r="AF49" s="50">
        <v>7.7820581654944682E-2</v>
      </c>
      <c r="AG49" s="50">
        <v>0.78928207656027183</v>
      </c>
      <c r="AH49" s="50">
        <v>0.60173061309056719</v>
      </c>
      <c r="AI49" s="50">
        <v>8.1459603445551532E-2</v>
      </c>
      <c r="AJ49" s="50">
        <v>0.35707901353305332</v>
      </c>
      <c r="AK49" s="50">
        <v>0.38345242795745638</v>
      </c>
      <c r="AL49" s="50">
        <v>7.9547152641423854E-2</v>
      </c>
      <c r="AM49" s="50">
        <v>0.17750431730791821</v>
      </c>
      <c r="AN49" s="50">
        <v>0.44605566520066836</v>
      </c>
      <c r="AO49" s="50">
        <v>0.13488067554591912</v>
      </c>
      <c r="AP49" s="50">
        <v>0.65261579830483452</v>
      </c>
      <c r="AR49" s="50">
        <v>0.52887122295630218</v>
      </c>
      <c r="AS49" s="50">
        <v>0</v>
      </c>
      <c r="AT49" s="50">
        <v>0.1306645701470831</v>
      </c>
      <c r="AU49" s="50">
        <v>0.28858665922393595</v>
      </c>
      <c r="AV49" s="50">
        <v>0.39485642348479616</v>
      </c>
      <c r="AW49" s="50">
        <v>0.23903087213893515</v>
      </c>
      <c r="AX49" s="50">
        <v>8.2535200606409356E-2</v>
      </c>
      <c r="AY49" s="50">
        <v>1.2552507403373296E-2</v>
      </c>
      <c r="AZ49" s="50">
        <v>1.0377772248330587E-2</v>
      </c>
      <c r="BA49" s="50">
        <v>8.1459603445551421E-2</v>
      </c>
      <c r="BB49" s="50">
        <v>8.1195734156055285E-2</v>
      </c>
      <c r="BC49" s="50">
        <v>5.7174085040297466E-2</v>
      </c>
      <c r="BE49" s="50">
        <v>1.1907875634047793</v>
      </c>
      <c r="BF49" s="50">
        <v>0.37507154569130019</v>
      </c>
      <c r="BG49" s="50">
        <v>1.478796020857698</v>
      </c>
      <c r="BH49" s="50">
        <v>1.0269434966600739</v>
      </c>
      <c r="BI49" s="50">
        <v>0.3685916171561463</v>
      </c>
      <c r="BJ49" s="50">
        <v>0.31308890954509999</v>
      </c>
      <c r="BK49" s="50">
        <v>0.61578644113688952</v>
      </c>
      <c r="BL49" s="50">
        <v>0.29965343040307685</v>
      </c>
      <c r="BM49" s="50">
        <v>0.6971818223862597</v>
      </c>
      <c r="BN49" s="50">
        <v>1.5869104317918095</v>
      </c>
      <c r="BO49" s="50">
        <v>0.51639671827327138</v>
      </c>
      <c r="BP49" s="50">
        <v>0.24269054323185812</v>
      </c>
      <c r="BR49" s="50">
        <v>0.85678838129940726</v>
      </c>
      <c r="BS49" s="50">
        <v>0.73793890822347818</v>
      </c>
      <c r="BT49" s="50">
        <v>0.77049044476910256</v>
      </c>
      <c r="BU49" s="50">
        <v>0.50862661682428845</v>
      </c>
      <c r="BV49" s="50">
        <v>0.76800766329372328</v>
      </c>
      <c r="BW49" s="50">
        <v>0.60065030704156552</v>
      </c>
      <c r="BX49" s="50">
        <v>0.55521248208800122</v>
      </c>
      <c r="BY49" s="50">
        <v>0.29408534110804008</v>
      </c>
      <c r="BZ49" s="50">
        <v>0.7032058256987509</v>
      </c>
      <c r="CA49" s="50">
        <v>0.37746109297376379</v>
      </c>
      <c r="CB49" s="50">
        <v>0.57510931280923172</v>
      </c>
      <c r="CC49" s="50">
        <v>1.5004078464608515</v>
      </c>
      <c r="CE49" s="50">
        <v>0.12901617208203592</v>
      </c>
      <c r="CF49" s="50">
        <v>0.40369534363583548</v>
      </c>
      <c r="CG49" s="50">
        <v>0.62111328406516964</v>
      </c>
      <c r="CH49" s="50">
        <v>0.44162926144387182</v>
      </c>
      <c r="CI49" s="50">
        <v>0.52695386691839752</v>
      </c>
      <c r="CJ49" s="50">
        <v>0.26539732363471746</v>
      </c>
      <c r="CK49" s="50">
        <v>0.2672772996407754</v>
      </c>
      <c r="CL49" s="50">
        <v>5.9055038160639103E-2</v>
      </c>
      <c r="CM49" s="50">
        <v>0</v>
      </c>
      <c r="CN49" s="50">
        <v>0.28076577043666345</v>
      </c>
      <c r="CO49" s="50">
        <v>0</v>
      </c>
      <c r="CP49" s="50">
        <v>5.940140114083016E-2</v>
      </c>
      <c r="CR49" s="50">
        <v>1.0467010608460354</v>
      </c>
      <c r="CS49" s="50">
        <v>1.0149999351043321E-2</v>
      </c>
      <c r="CT49" s="50">
        <v>0.17616757203852029</v>
      </c>
      <c r="CU49" s="50">
        <v>0.68286479247891108</v>
      </c>
      <c r="CV49" s="50">
        <v>0.15747599905569071</v>
      </c>
      <c r="CW49" s="50">
        <v>0.45370440181930488</v>
      </c>
      <c r="CX49" s="50">
        <v>0.16125526369727128</v>
      </c>
      <c r="CY49" s="50">
        <v>0.13705649427418468</v>
      </c>
      <c r="CZ49" s="50">
        <v>0.16401345094052311</v>
      </c>
      <c r="DA49" s="50">
        <v>0.16278373948476796</v>
      </c>
      <c r="DB49" s="50">
        <v>0.13947447632809001</v>
      </c>
      <c r="DC49" s="50">
        <v>0.12803381967668603</v>
      </c>
      <c r="DD49" s="81"/>
      <c r="DE49" s="50">
        <v>0.16316736165113793</v>
      </c>
      <c r="DF49" s="50">
        <v>0.34627401733588453</v>
      </c>
      <c r="DG49" s="50">
        <v>0.45527833160529196</v>
      </c>
      <c r="DH49" s="50">
        <v>1.2048015809184944</v>
      </c>
      <c r="DI49" s="50">
        <v>1.1873998341061522</v>
      </c>
      <c r="DJ49" s="50">
        <v>0.63586604465935903</v>
      </c>
      <c r="DK49" s="50">
        <v>0.40258333798963108</v>
      </c>
      <c r="DL49" s="50">
        <v>0.38874656869649021</v>
      </c>
      <c r="DM49" s="50">
        <v>0.13107332241687808</v>
      </c>
      <c r="DN49" s="50">
        <v>7.7872531307205686E-2</v>
      </c>
      <c r="DO49" s="50">
        <v>0.36605544522921118</v>
      </c>
      <c r="DP49" s="50">
        <v>0.40180615029321359</v>
      </c>
      <c r="DQ49" s="81"/>
      <c r="DS49" s="50">
        <v>1.5543455322694855</v>
      </c>
      <c r="DT49" s="50">
        <v>0.27017197462173509</v>
      </c>
      <c r="DU49" s="50">
        <v>0.75567373066340393</v>
      </c>
      <c r="DV49" s="50">
        <v>0.24856110430628342</v>
      </c>
      <c r="DW49" s="50">
        <v>0.53949986692705909</v>
      </c>
      <c r="DX49" s="50">
        <v>0.42725702403710136</v>
      </c>
      <c r="DY49" s="50">
        <v>0.1408506310664579</v>
      </c>
      <c r="DZ49" s="50">
        <v>0.14649340420739204</v>
      </c>
      <c r="EA49" s="50">
        <v>7.8143042219383604E-2</v>
      </c>
      <c r="EB49" s="50">
        <v>0.53755689208555368</v>
      </c>
      <c r="EC49" s="50">
        <v>0.42060291443637082</v>
      </c>
      <c r="ED49" s="50">
        <v>1.2722655870095267</v>
      </c>
      <c r="EF49" s="50">
        <v>2.5934906249450975</v>
      </c>
      <c r="EG49" s="50">
        <v>1.7694260920978597</v>
      </c>
      <c r="EH49" s="50">
        <v>1.2215675473399947</v>
      </c>
      <c r="EI49" s="50">
        <v>0.61919209644157558</v>
      </c>
      <c r="EJ49" s="50">
        <v>0.28556166658167043</v>
      </c>
      <c r="EK49" s="50">
        <v>0.92930502041448049</v>
      </c>
      <c r="EL49" s="50">
        <v>0.95378443755616016</v>
      </c>
      <c r="EM49" s="50">
        <v>0.35483424144986342</v>
      </c>
      <c r="EN49" s="50">
        <v>1.8215480370724846</v>
      </c>
      <c r="EO49" s="50">
        <v>2.0520265807356286</v>
      </c>
      <c r="EP49" s="50">
        <v>2.8339389139628635</v>
      </c>
      <c r="EQ49" s="50">
        <v>2.757935137497102</v>
      </c>
      <c r="ES49" s="50">
        <v>0.17738251654548784</v>
      </c>
      <c r="ET49" s="50">
        <v>1.0926649117485646E-2</v>
      </c>
      <c r="EU49" s="50">
        <v>0.13946295014692156</v>
      </c>
      <c r="EV49" s="50">
        <v>0.16441186400774147</v>
      </c>
      <c r="EW49" s="50">
        <v>0.15523703757510943</v>
      </c>
      <c r="EX49" s="50">
        <v>7.4123856857002957E-2</v>
      </c>
      <c r="EY49" s="50">
        <v>1.0365650400335267E-2</v>
      </c>
      <c r="EZ49" s="50">
        <v>0</v>
      </c>
      <c r="FA49" s="50">
        <v>7.3916227126707715E-2</v>
      </c>
      <c r="FB49" s="50">
        <v>0</v>
      </c>
      <c r="FC49" s="50">
        <v>0</v>
      </c>
      <c r="FD49" s="50">
        <v>1.1925001214763788E-2</v>
      </c>
      <c r="FF49" s="50">
        <v>3.180675499508514</v>
      </c>
      <c r="FG49" s="50">
        <v>2.5308885065389854</v>
      </c>
      <c r="FH49" s="50">
        <v>2.9439278099458632</v>
      </c>
      <c r="FI49" s="50">
        <v>2.8144451278014739</v>
      </c>
      <c r="FJ49" s="50">
        <v>1.05444672066849</v>
      </c>
      <c r="FK49" s="50">
        <v>0.13418301826548149</v>
      </c>
      <c r="FL49" s="50">
        <v>0.61578644113688985</v>
      </c>
      <c r="FM49" s="50">
        <v>0.94365327675985422</v>
      </c>
      <c r="FN49" s="50">
        <v>1.4392673169440076</v>
      </c>
      <c r="FO49" s="50">
        <v>2.2039085621416032</v>
      </c>
      <c r="FP49" s="50">
        <v>2.7912598335234584</v>
      </c>
      <c r="FQ49" s="50">
        <v>3.2350543617411964</v>
      </c>
      <c r="FS49" s="50">
        <v>0.16278373948476813</v>
      </c>
      <c r="FT49" s="50">
        <v>8.5415441654484253E-2</v>
      </c>
      <c r="FU49" s="50">
        <v>0.15338752928829016</v>
      </c>
      <c r="FV49" s="50">
        <v>1.1005154563730177E-2</v>
      </c>
      <c r="FW49" s="50">
        <v>1.2590089735950764E-2</v>
      </c>
      <c r="FX49" s="50">
        <v>0.15928258956325839</v>
      </c>
      <c r="FY49" s="50">
        <v>7.9547152641423924E-2</v>
      </c>
      <c r="FZ49" s="50">
        <v>0.23046087512103861</v>
      </c>
      <c r="GA49" s="50">
        <v>0.17876619163375482</v>
      </c>
      <c r="GB49" s="50">
        <v>1.2291523120448289E-2</v>
      </c>
      <c r="GC49" s="50">
        <v>0.12633211990847018</v>
      </c>
      <c r="GD49" s="50">
        <v>0.34773303515717463</v>
      </c>
    </row>
    <row r="50" spans="4:186" ht="15.75" thickBot="1" x14ac:dyDescent="0.3">
      <c r="D50" s="39">
        <v>0.83333333333333304</v>
      </c>
      <c r="E50" s="50">
        <v>0.66260464359751536</v>
      </c>
      <c r="F50" s="50">
        <v>0.56357522690047157</v>
      </c>
      <c r="G50" s="50">
        <v>0.42475357129719904</v>
      </c>
      <c r="H50" s="50">
        <v>0</v>
      </c>
      <c r="I50" s="50">
        <v>0.27133567140911063</v>
      </c>
      <c r="J50" s="50">
        <v>0.15349808328128231</v>
      </c>
      <c r="K50" s="50">
        <v>7.5608539893559062E-2</v>
      </c>
      <c r="L50" s="50">
        <v>0.127381696214832</v>
      </c>
      <c r="M50" s="50">
        <v>0.44936691314425464</v>
      </c>
      <c r="N50" s="50">
        <v>0.84881006192961161</v>
      </c>
      <c r="O50" s="50">
        <v>0.14600563522724655</v>
      </c>
      <c r="P50" s="50">
        <v>0.23785478676534841</v>
      </c>
      <c r="R50" s="50">
        <v>0.69830626728762857</v>
      </c>
      <c r="S50" s="50">
        <v>0.25938332165910311</v>
      </c>
      <c r="T50" s="50">
        <v>0.22837684070240141</v>
      </c>
      <c r="U50" s="50">
        <v>7.9659639760255432E-2</v>
      </c>
      <c r="V50" s="50">
        <v>0.41833827101918397</v>
      </c>
      <c r="W50" s="50">
        <v>8.0975093694959394E-2</v>
      </c>
      <c r="X50" s="50">
        <v>1.0201293278537254E-2</v>
      </c>
      <c r="Y50" s="50">
        <v>7.6426659507784267E-2</v>
      </c>
      <c r="Z50" s="50">
        <v>0.17750431730791832</v>
      </c>
      <c r="AA50" s="50">
        <v>0.23519622596165107</v>
      </c>
      <c r="AB50" s="50">
        <v>0.12433568816451762</v>
      </c>
      <c r="AC50" s="50">
        <v>0.23150762996014473</v>
      </c>
      <c r="AE50" s="50">
        <v>0.74955659590016233</v>
      </c>
      <c r="AF50" s="50">
        <v>7.0689823821133979E-2</v>
      </c>
      <c r="AG50" s="50">
        <v>0.7230332372529944</v>
      </c>
      <c r="AH50" s="50">
        <v>0.52227594166734392</v>
      </c>
      <c r="AI50" s="50">
        <v>7.4392340231415027E-2</v>
      </c>
      <c r="AJ50" s="50">
        <v>0.17416838066005225</v>
      </c>
      <c r="AK50" s="50">
        <v>0.1666471182906214</v>
      </c>
      <c r="AL50" s="50">
        <v>0.12673179085784889</v>
      </c>
      <c r="AM50" s="50">
        <v>0.15464358665748332</v>
      </c>
      <c r="AN50" s="50">
        <v>0.52313306831541184</v>
      </c>
      <c r="AO50" s="50">
        <v>0.14453702296786888</v>
      </c>
      <c r="AP50" s="50">
        <v>0.76182405652700325</v>
      </c>
      <c r="AR50" s="50">
        <v>0.57426389549148738</v>
      </c>
      <c r="AS50" s="50">
        <v>0</v>
      </c>
      <c r="AT50" s="50">
        <v>7.8916385217592519E-2</v>
      </c>
      <c r="AU50" s="50">
        <v>0.15426112124156532</v>
      </c>
      <c r="AV50" s="50">
        <v>0.26268894918022551</v>
      </c>
      <c r="AW50" s="50">
        <v>7.3916227126707645E-2</v>
      </c>
      <c r="AX50" s="50">
        <v>6.2759635399598154E-2</v>
      </c>
      <c r="AY50" s="50">
        <v>1.0598702432518939E-2</v>
      </c>
      <c r="AZ50" s="50">
        <v>0</v>
      </c>
      <c r="BA50" s="50">
        <v>6.7746135153394338E-2</v>
      </c>
      <c r="BB50" s="50">
        <v>0.16802665480642545</v>
      </c>
      <c r="BC50" s="50">
        <v>6.0448610562581051E-2</v>
      </c>
      <c r="BE50" s="50">
        <v>1.1672083033790948</v>
      </c>
      <c r="BF50" s="50">
        <v>0.37507154569130019</v>
      </c>
      <c r="BG50" s="50">
        <v>1.4885936659216019</v>
      </c>
      <c r="BH50" s="50">
        <v>1.1278321077385804</v>
      </c>
      <c r="BI50" s="50">
        <v>0.27308747451305915</v>
      </c>
      <c r="BJ50" s="50">
        <v>0.28795975142183033</v>
      </c>
      <c r="BK50" s="50">
        <v>0.45023218937630682</v>
      </c>
      <c r="BL50" s="50">
        <v>0.23572634497942693</v>
      </c>
      <c r="BM50" s="50">
        <v>0.70562510967887337</v>
      </c>
      <c r="BN50" s="50">
        <v>1.5242234030510327</v>
      </c>
      <c r="BO50" s="50">
        <v>0.45632024396587245</v>
      </c>
      <c r="BP50" s="50">
        <v>0.25815341367801181</v>
      </c>
      <c r="BR50" s="50">
        <v>1.0313237219253346</v>
      </c>
      <c r="BS50" s="50">
        <v>0.68957253918305084</v>
      </c>
      <c r="BT50" s="50">
        <v>0.66148977342724569</v>
      </c>
      <c r="BU50" s="50">
        <v>0.26897298832172978</v>
      </c>
      <c r="BV50" s="50">
        <v>0.50896959524167451</v>
      </c>
      <c r="BW50" s="50">
        <v>0.45283468115820918</v>
      </c>
      <c r="BX50" s="50">
        <v>0.35842081391877961</v>
      </c>
      <c r="BY50" s="50">
        <v>7.9336524809274889E-2</v>
      </c>
      <c r="BZ50" s="50">
        <v>0.42309004745483642</v>
      </c>
      <c r="CA50" s="50">
        <v>0.24377398156109906</v>
      </c>
      <c r="CB50" s="50">
        <v>0.61809098449504207</v>
      </c>
      <c r="CC50" s="50">
        <v>1.6512930809348449</v>
      </c>
      <c r="CE50" s="50">
        <v>0.13132784081399579</v>
      </c>
      <c r="CF50" s="50">
        <v>0.40715557068763369</v>
      </c>
      <c r="CG50" s="50">
        <v>0.44772316129155382</v>
      </c>
      <c r="CH50" s="50">
        <v>0.31708008019876754</v>
      </c>
      <c r="CI50" s="50">
        <v>0.2891942098862077</v>
      </c>
      <c r="CJ50" s="50">
        <v>0.16006466307791234</v>
      </c>
      <c r="CK50" s="50">
        <v>0.16049462691756394</v>
      </c>
      <c r="CL50" s="50">
        <v>0</v>
      </c>
      <c r="CM50" s="50">
        <v>0</v>
      </c>
      <c r="CN50" s="50">
        <v>0.22837684070240127</v>
      </c>
      <c r="CO50" s="50">
        <v>0</v>
      </c>
      <c r="CP50" s="50">
        <v>6.1685824821373282E-2</v>
      </c>
      <c r="CR50" s="50">
        <v>0.71946564549271186</v>
      </c>
      <c r="CS50" s="50">
        <v>0</v>
      </c>
      <c r="CT50" s="50">
        <v>0.14720916876334655</v>
      </c>
      <c r="CU50" s="50">
        <v>0.39945480091258867</v>
      </c>
      <c r="CV50" s="50">
        <v>5.9228050857912731E-2</v>
      </c>
      <c r="CW50" s="50">
        <v>0.13176016812783109</v>
      </c>
      <c r="CX50" s="50">
        <v>5.7853374039158571E-2</v>
      </c>
      <c r="CY50" s="50">
        <v>1.1424218001903092E-2</v>
      </c>
      <c r="CZ50" s="50">
        <v>8.4780687739374333E-2</v>
      </c>
      <c r="DA50" s="50">
        <v>8.1459603445551559E-2</v>
      </c>
      <c r="DB50" s="50">
        <v>0.14380642440652505</v>
      </c>
      <c r="DC50" s="50">
        <v>8.039339188945846E-2</v>
      </c>
      <c r="DD50" s="81"/>
      <c r="DE50" s="50">
        <v>0.17495818790858428</v>
      </c>
      <c r="DF50" s="50">
        <v>0.5058018129893358</v>
      </c>
      <c r="DG50" s="50">
        <v>0.30781964248178201</v>
      </c>
      <c r="DH50" s="50">
        <v>0.82434898471846352</v>
      </c>
      <c r="DI50" s="50">
        <v>0.92218575868135544</v>
      </c>
      <c r="DJ50" s="50">
        <v>0.4156579278368801</v>
      </c>
      <c r="DK50" s="50">
        <v>0.39562462642815099</v>
      </c>
      <c r="DL50" s="50">
        <v>0.26959137602123423</v>
      </c>
      <c r="DM50" s="50">
        <v>8.36492878932594E-2</v>
      </c>
      <c r="DN50" s="50">
        <v>6.2221185804229334E-2</v>
      </c>
      <c r="DO50" s="50">
        <v>0.28608447675132836</v>
      </c>
      <c r="DP50" s="50">
        <v>0.37523053419291574</v>
      </c>
      <c r="DQ50" s="81"/>
      <c r="DS50" s="50">
        <v>1.5787269820399112</v>
      </c>
      <c r="DT50" s="50">
        <v>0.30362851013976927</v>
      </c>
      <c r="DU50" s="50">
        <v>0.73260443081589621</v>
      </c>
      <c r="DV50" s="50">
        <v>0.15656539894144195</v>
      </c>
      <c r="DW50" s="50">
        <v>0.4072675188780126</v>
      </c>
      <c r="DX50" s="50">
        <v>0.35411981030598921</v>
      </c>
      <c r="DY50" s="50">
        <v>7.0238436242440624E-2</v>
      </c>
      <c r="DZ50" s="50">
        <v>0.1247953456289902</v>
      </c>
      <c r="EA50" s="50">
        <v>0.1263321199084701</v>
      </c>
      <c r="EB50" s="50">
        <v>0.56619000547648368</v>
      </c>
      <c r="EC50" s="50">
        <v>0.42809368899035477</v>
      </c>
      <c r="ED50" s="50">
        <v>1.4365756608911</v>
      </c>
      <c r="EF50" s="50">
        <v>2.7384017742878806</v>
      </c>
      <c r="EG50" s="50">
        <v>1.811010000627187</v>
      </c>
      <c r="EH50" s="50">
        <v>1.2371544700831734</v>
      </c>
      <c r="EI50" s="50">
        <v>0.52227594166734448</v>
      </c>
      <c r="EJ50" s="50">
        <v>0.26325959839989505</v>
      </c>
      <c r="EK50" s="50">
        <v>0.77692905041675808</v>
      </c>
      <c r="EL50" s="50">
        <v>0.82387241564551605</v>
      </c>
      <c r="EM50" s="50">
        <v>0.30718626893065848</v>
      </c>
      <c r="EN50" s="50">
        <v>1.8261712532374204</v>
      </c>
      <c r="EO50" s="50">
        <v>2.0784472014669269</v>
      </c>
      <c r="EP50" s="50">
        <v>2.765859243332518</v>
      </c>
      <c r="EQ50" s="50">
        <v>2.7691386518088668</v>
      </c>
      <c r="ES50" s="50">
        <v>0.17375435140252124</v>
      </c>
      <c r="ET50" s="50">
        <v>0</v>
      </c>
      <c r="EU50" s="50">
        <v>0.13166031620271459</v>
      </c>
      <c r="EV50" s="50">
        <v>6.0870916431029841E-2</v>
      </c>
      <c r="EW50" s="50">
        <v>6.2221185804229313E-2</v>
      </c>
      <c r="EX50" s="50">
        <v>1.2644088451501088E-2</v>
      </c>
      <c r="EY50" s="50">
        <v>0</v>
      </c>
      <c r="EZ50" s="50">
        <v>0</v>
      </c>
      <c r="FA50" s="50">
        <v>1.188030817512409E-2</v>
      </c>
      <c r="FB50" s="50">
        <v>0</v>
      </c>
      <c r="FC50" s="50">
        <v>0</v>
      </c>
      <c r="FD50" s="50">
        <v>1.1006301013610883E-2</v>
      </c>
      <c r="FF50" s="50">
        <v>3.1673374871476141</v>
      </c>
      <c r="FG50" s="50">
        <v>2.6911515061099172</v>
      </c>
      <c r="FH50" s="50">
        <v>3.3326280707963476</v>
      </c>
      <c r="FI50" s="50">
        <v>2.5436640265302901</v>
      </c>
      <c r="FJ50" s="50">
        <v>1.0206496827849425</v>
      </c>
      <c r="FK50" s="50">
        <v>8.4100632001093911E-2</v>
      </c>
      <c r="FL50" s="50">
        <v>0.52504115057825695</v>
      </c>
      <c r="FM50" s="50">
        <v>0.96691642158063695</v>
      </c>
      <c r="FN50" s="50">
        <v>1.1413120309764522</v>
      </c>
      <c r="FO50" s="50">
        <v>2.3161236247445443</v>
      </c>
      <c r="FP50" s="50">
        <v>2.8320598238257264</v>
      </c>
      <c r="FQ50" s="50">
        <v>3.0688509016786019</v>
      </c>
      <c r="FS50" s="50">
        <v>0.23785478676534827</v>
      </c>
      <c r="FT50" s="50">
        <v>0.12616494023907018</v>
      </c>
      <c r="FU50" s="50">
        <v>7.6632107407389446E-2</v>
      </c>
      <c r="FV50" s="50">
        <v>0</v>
      </c>
      <c r="FW50" s="50">
        <v>0</v>
      </c>
      <c r="FX50" s="50">
        <v>0</v>
      </c>
      <c r="FY50" s="50">
        <v>7.33888600504818E-2</v>
      </c>
      <c r="FZ50" s="50">
        <v>0.17455629330036296</v>
      </c>
      <c r="GA50" s="50">
        <v>0.24013920517917622</v>
      </c>
      <c r="GB50" s="50">
        <v>0</v>
      </c>
      <c r="GC50" s="50">
        <v>0.13348777085235172</v>
      </c>
      <c r="GD50" s="50">
        <v>0.38874656869649044</v>
      </c>
    </row>
    <row r="51" spans="4:186" ht="15.75" thickBot="1" x14ac:dyDescent="0.3">
      <c r="D51" s="39">
        <v>0.875</v>
      </c>
      <c r="E51" s="50">
        <v>0.70648489722309282</v>
      </c>
      <c r="F51" s="50">
        <v>0.57698426019270976</v>
      </c>
      <c r="G51" s="50">
        <v>0.41041040553427727</v>
      </c>
      <c r="H51" s="50">
        <v>0</v>
      </c>
      <c r="I51" s="50">
        <v>0.15898053669266315</v>
      </c>
      <c r="J51" s="50">
        <v>6.0325806999328768E-2</v>
      </c>
      <c r="K51" s="50">
        <v>0</v>
      </c>
      <c r="L51" s="50">
        <v>8.581871700612459E-2</v>
      </c>
      <c r="M51" s="50">
        <v>0.44162926144387132</v>
      </c>
      <c r="N51" s="50">
        <v>0.66037615451405096</v>
      </c>
      <c r="O51" s="50">
        <v>0.15733856001214536</v>
      </c>
      <c r="P51" s="50">
        <v>0.12803381967668598</v>
      </c>
      <c r="R51" s="50">
        <v>0.58651808059452726</v>
      </c>
      <c r="S51" s="50">
        <v>0.24344474050872716</v>
      </c>
      <c r="T51" s="50">
        <v>0.23203219387709959</v>
      </c>
      <c r="U51" s="50">
        <v>6.364576844332312E-2</v>
      </c>
      <c r="V51" s="50">
        <v>0.29841005676223192</v>
      </c>
      <c r="W51" s="50">
        <v>5.8888113137896811E-2</v>
      </c>
      <c r="X51" s="50">
        <v>0</v>
      </c>
      <c r="Y51" s="50">
        <v>7.1999207447797683E-2</v>
      </c>
      <c r="Z51" s="50">
        <v>0.14271514929872572</v>
      </c>
      <c r="AA51" s="50">
        <v>0.26440337492892563</v>
      </c>
      <c r="AB51" s="50">
        <v>8.2527998791404628E-2</v>
      </c>
      <c r="AC51" s="50">
        <v>0.17576382680532385</v>
      </c>
      <c r="AE51" s="50">
        <v>0.61366426113074646</v>
      </c>
      <c r="AF51" s="50">
        <v>1.1821635702852603E-2</v>
      </c>
      <c r="AG51" s="50">
        <v>0.75322289885501859</v>
      </c>
      <c r="AH51" s="50">
        <v>0.28050753718994564</v>
      </c>
      <c r="AI51" s="50">
        <v>6.0624333157868485E-2</v>
      </c>
      <c r="AJ51" s="50">
        <v>0.1550266837254726</v>
      </c>
      <c r="AK51" s="50">
        <v>0.12608409982702359</v>
      </c>
      <c r="AL51" s="50">
        <v>5.7853374039158585E-2</v>
      </c>
      <c r="AM51" s="50">
        <v>0.13523040918929088</v>
      </c>
      <c r="AN51" s="50">
        <v>0.44356219211475723</v>
      </c>
      <c r="AO51" s="50">
        <v>0.15889250992559209</v>
      </c>
      <c r="AP51" s="50">
        <v>0.78298464299829662</v>
      </c>
      <c r="AR51" s="50">
        <v>0.63945419960436856</v>
      </c>
      <c r="AS51" s="50">
        <v>0</v>
      </c>
      <c r="AT51" s="50">
        <v>6.2400325384809663E-2</v>
      </c>
      <c r="AU51" s="50">
        <v>0.14711359908308291</v>
      </c>
      <c r="AV51" s="50">
        <v>0.24595052217225066</v>
      </c>
      <c r="AW51" s="50">
        <v>0</v>
      </c>
      <c r="AX51" s="50">
        <v>0</v>
      </c>
      <c r="AY51" s="50">
        <v>1.0234024675900994E-2</v>
      </c>
      <c r="AZ51" s="50">
        <v>0</v>
      </c>
      <c r="BA51" s="50">
        <v>6.4760518945684201E-2</v>
      </c>
      <c r="BB51" s="50">
        <v>0.13523040918929086</v>
      </c>
      <c r="BC51" s="50">
        <v>6.7556900248523163E-2</v>
      </c>
      <c r="BE51" s="50">
        <v>1.2476190673279333</v>
      </c>
      <c r="BF51" s="50">
        <v>0.37507154569130019</v>
      </c>
      <c r="BG51" s="50">
        <v>1.5869104317918077</v>
      </c>
      <c r="BH51" s="50">
        <v>0.85563288152882455</v>
      </c>
      <c r="BI51" s="50">
        <v>0.27191877079024529</v>
      </c>
      <c r="BJ51" s="50">
        <v>0.27197712663183549</v>
      </c>
      <c r="BK51" s="50">
        <v>0.37970047399276113</v>
      </c>
      <c r="BL51" s="50">
        <v>0.45191007158893176</v>
      </c>
      <c r="BM51" s="50">
        <v>0.63811159660147787</v>
      </c>
      <c r="BN51" s="50">
        <v>1.4269900009233787</v>
      </c>
      <c r="BO51" s="50">
        <v>0.58460053574970994</v>
      </c>
      <c r="BP51" s="50">
        <v>0.26041459866748823</v>
      </c>
      <c r="BR51" s="50">
        <v>0.97426377949558862</v>
      </c>
      <c r="BS51" s="50">
        <v>0.67813637453021347</v>
      </c>
      <c r="BT51" s="50">
        <v>0.65151216415612023</v>
      </c>
      <c r="BU51" s="50">
        <v>0.13983210301652521</v>
      </c>
      <c r="BV51" s="50">
        <v>0.34562130186375284</v>
      </c>
      <c r="BW51" s="50">
        <v>0.26362143667267335</v>
      </c>
      <c r="BX51" s="50">
        <v>0.16781793686976829</v>
      </c>
      <c r="BY51" s="50">
        <v>1.0006369430434632E-2</v>
      </c>
      <c r="BZ51" s="50">
        <v>0.37518106628989534</v>
      </c>
      <c r="CA51" s="50">
        <v>0.35483424144986297</v>
      </c>
      <c r="CB51" s="50">
        <v>0.65169601670817956</v>
      </c>
      <c r="CC51" s="50">
        <v>1.4515915261636534</v>
      </c>
      <c r="CE51" s="50">
        <v>8.4056882756955859E-2</v>
      </c>
      <c r="CF51" s="50">
        <v>0.43645991042267518</v>
      </c>
      <c r="CG51" s="50">
        <v>0.41119864553459873</v>
      </c>
      <c r="CH51" s="50">
        <v>0.2768301366331149</v>
      </c>
      <c r="CI51" s="50">
        <v>0.16938754112053916</v>
      </c>
      <c r="CJ51" s="50">
        <v>8.5922243710109855E-2</v>
      </c>
      <c r="CK51" s="50">
        <v>7.0044586021950336E-2</v>
      </c>
      <c r="CL51" s="50">
        <v>0</v>
      </c>
      <c r="CM51" s="50">
        <v>0</v>
      </c>
      <c r="CN51" s="50">
        <v>0.17136327024938316</v>
      </c>
      <c r="CO51" s="50">
        <v>0</v>
      </c>
      <c r="CP51" s="50">
        <v>6.3482388056549238E-2</v>
      </c>
      <c r="CR51" s="50">
        <v>0.69830626728762912</v>
      </c>
      <c r="CS51" s="50">
        <v>0</v>
      </c>
      <c r="CT51" s="50">
        <v>0.13400336904030635</v>
      </c>
      <c r="CU51" s="50">
        <v>0.27439647909607751</v>
      </c>
      <c r="CV51" s="50">
        <v>1.0071065584823905E-2</v>
      </c>
      <c r="CW51" s="50">
        <v>5.9964214715794398E-2</v>
      </c>
      <c r="CX51" s="50">
        <v>0</v>
      </c>
      <c r="CY51" s="50">
        <v>0</v>
      </c>
      <c r="CZ51" s="50">
        <v>5.6254352296001398E-2</v>
      </c>
      <c r="DA51" s="50">
        <v>8.0181272231472339E-2</v>
      </c>
      <c r="DB51" s="50">
        <v>0.1676224208464826</v>
      </c>
      <c r="DC51" s="50">
        <v>7.7044107105074283E-2</v>
      </c>
      <c r="DD51" s="81"/>
      <c r="DE51" s="50">
        <v>0.25144846968591933</v>
      </c>
      <c r="DF51" s="50">
        <v>0.41063551407969684</v>
      </c>
      <c r="DG51" s="50">
        <v>0.2581534136780117</v>
      </c>
      <c r="DH51" s="50">
        <v>0.52129298845937144</v>
      </c>
      <c r="DI51" s="50">
        <v>0.70063654212265947</v>
      </c>
      <c r="DJ51" s="50">
        <v>0.36908068159991497</v>
      </c>
      <c r="DK51" s="50">
        <v>0.26268894918022567</v>
      </c>
      <c r="DL51" s="50">
        <v>0.16586960577606927</v>
      </c>
      <c r="DM51" s="50">
        <v>0.12834980893350884</v>
      </c>
      <c r="DN51" s="50">
        <v>6.4760518945684228E-2</v>
      </c>
      <c r="DO51" s="50">
        <v>0.29300050891498808</v>
      </c>
      <c r="DP51" s="50">
        <v>0.37970047399276147</v>
      </c>
      <c r="DQ51" s="81"/>
      <c r="DS51" s="50">
        <v>1.3188948250327754</v>
      </c>
      <c r="DT51" s="50">
        <v>0.30362851013976927</v>
      </c>
      <c r="DU51" s="50">
        <v>0.62325259315538251</v>
      </c>
      <c r="DV51" s="50">
        <v>0.1394744763280899</v>
      </c>
      <c r="DW51" s="50">
        <v>0.37448897208713022</v>
      </c>
      <c r="DX51" s="50">
        <v>0.3150802818197973</v>
      </c>
      <c r="DY51" s="50">
        <v>6.1508055983280172E-2</v>
      </c>
      <c r="DZ51" s="50">
        <v>8.2535200606409481E-2</v>
      </c>
      <c r="EA51" s="50">
        <v>0.13523040918929094</v>
      </c>
      <c r="EB51" s="50">
        <v>0.46291802128214343</v>
      </c>
      <c r="EC51" s="50">
        <v>0.46158205303453753</v>
      </c>
      <c r="ED51" s="50">
        <v>1.2882799320971687</v>
      </c>
      <c r="EF51" s="50">
        <v>2.9204615206774713</v>
      </c>
      <c r="EG51" s="50">
        <v>1.7313187267204957</v>
      </c>
      <c r="EH51" s="50">
        <v>1.2954403415028171</v>
      </c>
      <c r="EI51" s="50">
        <v>0.40831335834780647</v>
      </c>
      <c r="EJ51" s="50">
        <v>0.2520027276858175</v>
      </c>
      <c r="EK51" s="50">
        <v>0.71413629208216223</v>
      </c>
      <c r="EL51" s="50">
        <v>0.77297857130479941</v>
      </c>
      <c r="EM51" s="50">
        <v>0.31613288768318065</v>
      </c>
      <c r="EN51" s="50">
        <v>1.8008401113979251</v>
      </c>
      <c r="EO51" s="50">
        <v>2.1888933398654169</v>
      </c>
      <c r="EP51" s="50">
        <v>2.7771292841418136</v>
      </c>
      <c r="EQ51" s="50">
        <v>2.7523447301378221</v>
      </c>
      <c r="ES51" s="50">
        <v>0.14436003887778082</v>
      </c>
      <c r="ET51" s="50">
        <v>0</v>
      </c>
      <c r="EU51" s="50">
        <v>8.3402463609117183E-2</v>
      </c>
      <c r="EV51" s="50">
        <v>1.2450164119738955E-2</v>
      </c>
      <c r="EW51" s="50">
        <v>0</v>
      </c>
      <c r="EX51" s="50">
        <v>0</v>
      </c>
      <c r="EY51" s="50">
        <v>0</v>
      </c>
      <c r="EZ51" s="50">
        <v>0</v>
      </c>
      <c r="FA51" s="50">
        <v>1.1183806210891248E-2</v>
      </c>
      <c r="FB51" s="50">
        <v>0</v>
      </c>
      <c r="FC51" s="50">
        <v>0</v>
      </c>
      <c r="FD51" s="50">
        <v>0</v>
      </c>
      <c r="FF51" s="50">
        <v>3.3403515182170933</v>
      </c>
      <c r="FG51" s="50">
        <v>2.5124638327194706</v>
      </c>
      <c r="FH51" s="50">
        <v>3.2548031949023795</v>
      </c>
      <c r="FI51" s="50">
        <v>2.09190363020732</v>
      </c>
      <c r="FJ51" s="50">
        <v>0.9669164215806374</v>
      </c>
      <c r="FK51" s="50">
        <v>8.1860059609306826E-2</v>
      </c>
      <c r="FL51" s="50">
        <v>0.41198789415922343</v>
      </c>
      <c r="FM51" s="50">
        <v>0.99652898674158097</v>
      </c>
      <c r="FN51" s="50">
        <v>1.1854829760458883</v>
      </c>
      <c r="FO51" s="50">
        <v>2.3057683929072477</v>
      </c>
      <c r="FP51" s="50">
        <v>2.6659442350623066</v>
      </c>
      <c r="FQ51" s="50">
        <v>3.1402671603940711</v>
      </c>
      <c r="FS51" s="50">
        <v>0.27425952216413302</v>
      </c>
      <c r="FT51" s="50">
        <v>0.12905134871696414</v>
      </c>
      <c r="FU51" s="50">
        <v>7.7457580860930769E-2</v>
      </c>
      <c r="FV51" s="50">
        <v>0</v>
      </c>
      <c r="FW51" s="50">
        <v>0</v>
      </c>
      <c r="FX51" s="50">
        <v>0</v>
      </c>
      <c r="FY51" s="50">
        <v>1.1006301013610883E-2</v>
      </c>
      <c r="FZ51" s="50">
        <v>5.8024032849789429E-2</v>
      </c>
      <c r="GA51" s="50">
        <v>0.17541441365226398</v>
      </c>
      <c r="GB51" s="50">
        <v>0</v>
      </c>
      <c r="GC51" s="50">
        <v>0.14054918933096519</v>
      </c>
      <c r="GD51" s="50">
        <v>0.434498975411577</v>
      </c>
    </row>
    <row r="52" spans="4:186" ht="15.75" thickBot="1" x14ac:dyDescent="0.3">
      <c r="D52" s="39">
        <v>0.91666666666666696</v>
      </c>
      <c r="E52" s="50">
        <v>0.6243240873504885</v>
      </c>
      <c r="F52" s="50">
        <v>0.71675537123328104</v>
      </c>
      <c r="G52" s="50">
        <v>0.35698329900170117</v>
      </c>
      <c r="H52" s="50">
        <v>0</v>
      </c>
      <c r="I52" s="50">
        <v>7.4998796553431779E-2</v>
      </c>
      <c r="J52" s="50">
        <v>0</v>
      </c>
      <c r="K52" s="50">
        <v>0</v>
      </c>
      <c r="L52" s="50">
        <v>7.3789162043675943E-2</v>
      </c>
      <c r="M52" s="50">
        <v>0.28359679964361778</v>
      </c>
      <c r="N52" s="50">
        <v>0.74590220941244101</v>
      </c>
      <c r="O52" s="50">
        <v>7.6645817009731582E-2</v>
      </c>
      <c r="P52" s="50">
        <v>0.24868936711067446</v>
      </c>
      <c r="R52" s="50">
        <v>0.42234020452062532</v>
      </c>
      <c r="S52" s="50">
        <v>0.23455357924955106</v>
      </c>
      <c r="T52" s="50">
        <v>0.27367308004899865</v>
      </c>
      <c r="U52" s="50">
        <v>5.8888113137896811E-2</v>
      </c>
      <c r="V52" s="50">
        <v>0.29470058220817785</v>
      </c>
      <c r="W52" s="50">
        <v>0</v>
      </c>
      <c r="X52" s="50">
        <v>0</v>
      </c>
      <c r="Y52" s="50">
        <v>7.4796279660566165E-2</v>
      </c>
      <c r="Z52" s="50">
        <v>0.13876105328296345</v>
      </c>
      <c r="AA52" s="50">
        <v>0.2520027276858175</v>
      </c>
      <c r="AB52" s="50">
        <v>7.4123856857003068E-2</v>
      </c>
      <c r="AC52" s="50">
        <v>0.16820942490079244</v>
      </c>
      <c r="AE52" s="50">
        <v>0.58857724108379217</v>
      </c>
      <c r="AF52" s="50">
        <v>5.9283733760120756E-2</v>
      </c>
      <c r="AG52" s="50">
        <v>0.77049044476910256</v>
      </c>
      <c r="AH52" s="50">
        <v>0.42642144991153413</v>
      </c>
      <c r="AI52" s="50">
        <v>1.1283757887716156E-2</v>
      </c>
      <c r="AJ52" s="50">
        <v>0.1324494091134697</v>
      </c>
      <c r="AK52" s="50">
        <v>7.3989857750831722E-2</v>
      </c>
      <c r="AL52" s="50">
        <v>5.73434060115251E-2</v>
      </c>
      <c r="AM52" s="50">
        <v>0.23792595460612651</v>
      </c>
      <c r="AN52" s="50">
        <v>0.4452234720102094</v>
      </c>
      <c r="AO52" s="50">
        <v>0.13279492913720883</v>
      </c>
      <c r="AP52" s="50">
        <v>0.9669164215806374</v>
      </c>
      <c r="AR52" s="50">
        <v>0.53271987660728437</v>
      </c>
      <c r="AS52" s="50">
        <v>0</v>
      </c>
      <c r="AT52" s="50">
        <v>6.3663939104169787E-2</v>
      </c>
      <c r="AU52" s="50">
        <v>8.5008184991380242E-2</v>
      </c>
      <c r="AV52" s="50">
        <v>0.16240071907853559</v>
      </c>
      <c r="AW52" s="50">
        <v>1.1255804742996409E-2</v>
      </c>
      <c r="AX52" s="50">
        <v>0</v>
      </c>
      <c r="AY52" s="50">
        <v>0</v>
      </c>
      <c r="AZ52" s="50">
        <v>0</v>
      </c>
      <c r="BA52" s="50">
        <v>6.2400325384809767E-2</v>
      </c>
      <c r="BB52" s="50">
        <v>7.7285120821478592E-2</v>
      </c>
      <c r="BC52" s="50">
        <v>6.3301182491312613E-2</v>
      </c>
      <c r="BE52" s="50">
        <v>1.1823302970821168</v>
      </c>
      <c r="BF52" s="50">
        <v>0.54710817657011468</v>
      </c>
      <c r="BG52" s="50">
        <v>1.6745503906021912</v>
      </c>
      <c r="BH52" s="50">
        <v>0.90880639204973312</v>
      </c>
      <c r="BI52" s="50">
        <v>0.17576382680532365</v>
      </c>
      <c r="BJ52" s="50">
        <v>0.26244192416764767</v>
      </c>
      <c r="BK52" s="50">
        <v>0.39332300219736688</v>
      </c>
      <c r="BL52" s="50">
        <v>0.54144751799938262</v>
      </c>
      <c r="BM52" s="50">
        <v>0.64601265337206026</v>
      </c>
      <c r="BN52" s="50">
        <v>1.2740383674147659</v>
      </c>
      <c r="BO52" s="50">
        <v>0.42060291443637055</v>
      </c>
      <c r="BP52" s="50">
        <v>0.38798729826926159</v>
      </c>
      <c r="BR52" s="50">
        <v>0.96838292753151933</v>
      </c>
      <c r="BS52" s="50">
        <v>0.70372377742778347</v>
      </c>
      <c r="BT52" s="50">
        <v>0.44772316129155354</v>
      </c>
      <c r="BU52" s="50">
        <v>7.1454837774477004E-2</v>
      </c>
      <c r="BV52" s="50">
        <v>0.242150029971366</v>
      </c>
      <c r="BW52" s="50">
        <v>0.17583107479342469</v>
      </c>
      <c r="BX52" s="50">
        <v>6.2759635399598224E-2</v>
      </c>
      <c r="BY52" s="50">
        <v>0</v>
      </c>
      <c r="BZ52" s="50">
        <v>0.38212392727670724</v>
      </c>
      <c r="CA52" s="50">
        <v>0.27367308004899882</v>
      </c>
      <c r="CB52" s="50">
        <v>0.51639671827327094</v>
      </c>
      <c r="CC52" s="50">
        <v>1.2954403415028162</v>
      </c>
      <c r="CE52" s="50">
        <v>7.8288961076145733E-2</v>
      </c>
      <c r="CF52" s="50">
        <v>0.42030747807552366</v>
      </c>
      <c r="CG52" s="50">
        <v>0.37746109297376396</v>
      </c>
      <c r="CH52" s="50">
        <v>0.25313222952750575</v>
      </c>
      <c r="CI52" s="50">
        <v>0.13434034298754119</v>
      </c>
      <c r="CJ52" s="50">
        <v>7.4123856857003026E-2</v>
      </c>
      <c r="CK52" s="50">
        <v>1.0332638799697291E-2</v>
      </c>
      <c r="CL52" s="50">
        <v>0</v>
      </c>
      <c r="CM52" s="50">
        <v>0</v>
      </c>
      <c r="CN52" s="50">
        <v>0.16432184343446435</v>
      </c>
      <c r="CO52" s="50">
        <v>0</v>
      </c>
      <c r="CP52" s="50">
        <v>6.2042389402816957E-2</v>
      </c>
      <c r="CR52" s="50">
        <v>0.71590980855459496</v>
      </c>
      <c r="CS52" s="50">
        <v>1.0626277188434672E-2</v>
      </c>
      <c r="CT52" s="50">
        <v>8.2535200606409481E-2</v>
      </c>
      <c r="CU52" s="50">
        <v>0.2565971096218847</v>
      </c>
      <c r="CV52" s="50">
        <v>0</v>
      </c>
      <c r="CW52" s="50">
        <v>1.1768465007433313E-2</v>
      </c>
      <c r="CX52" s="50">
        <v>0</v>
      </c>
      <c r="CY52" s="50">
        <v>0</v>
      </c>
      <c r="CZ52" s="50">
        <v>7.3708985489253184E-2</v>
      </c>
      <c r="DA52" s="50">
        <v>6.8125664442447623E-2</v>
      </c>
      <c r="DB52" s="50">
        <v>0.16883707136252751</v>
      </c>
      <c r="DC52" s="50">
        <v>0.13671499153872524</v>
      </c>
      <c r="DD52" s="81"/>
      <c r="DE52" s="50">
        <v>0.17576382680532365</v>
      </c>
      <c r="DF52" s="50">
        <v>0.40283336098710704</v>
      </c>
      <c r="DG52" s="50">
        <v>0.27075340621865035</v>
      </c>
      <c r="DH52" s="50">
        <v>0.38134830384529861</v>
      </c>
      <c r="DI52" s="50">
        <v>0.53561858785439587</v>
      </c>
      <c r="DJ52" s="50">
        <v>0.30390672806090357</v>
      </c>
      <c r="DK52" s="50">
        <v>7.7250659561215657E-2</v>
      </c>
      <c r="DL52" s="50">
        <v>7.4392340231415027E-2</v>
      </c>
      <c r="DM52" s="50">
        <v>6.7866166511033277E-2</v>
      </c>
      <c r="DN52" s="50">
        <v>5.6836443680632349E-2</v>
      </c>
      <c r="DO52" s="50">
        <v>0.24460679783135836</v>
      </c>
      <c r="DP52" s="50">
        <v>0.2977896618326647</v>
      </c>
      <c r="DQ52" s="81"/>
      <c r="DS52" s="50">
        <v>1.4535235465751157</v>
      </c>
      <c r="DT52" s="50">
        <v>0.36691810499704042</v>
      </c>
      <c r="DU52" s="50">
        <v>0.71827906137988395</v>
      </c>
      <c r="DV52" s="50">
        <v>0.15387928695655334</v>
      </c>
      <c r="DW52" s="50">
        <v>0.36275650285734667</v>
      </c>
      <c r="DX52" s="50">
        <v>0.30131662789698332</v>
      </c>
      <c r="DY52" s="50">
        <v>6.4028078962686377E-2</v>
      </c>
      <c r="DZ52" s="50">
        <v>0.13333111259250247</v>
      </c>
      <c r="EA52" s="50">
        <v>0.16124256676567189</v>
      </c>
      <c r="EB52" s="50">
        <v>0.44190504990058854</v>
      </c>
      <c r="EC52" s="50">
        <v>0.45196607267172068</v>
      </c>
      <c r="ED52" s="50">
        <v>1.200989400673466</v>
      </c>
      <c r="EF52" s="50">
        <v>2.8949786675209319</v>
      </c>
      <c r="EG52" s="50">
        <v>1.6392220172710548</v>
      </c>
      <c r="EH52" s="50">
        <v>1.245870885797224</v>
      </c>
      <c r="EI52" s="50">
        <v>0.36229720526730763</v>
      </c>
      <c r="EJ52" s="50">
        <v>0.25200272768581733</v>
      </c>
      <c r="EK52" s="50">
        <v>0.70320582569875112</v>
      </c>
      <c r="EL52" s="50">
        <v>0.69366122978724454</v>
      </c>
      <c r="EM52" s="50">
        <v>0.31613288768318065</v>
      </c>
      <c r="EN52" s="50">
        <v>1.7284347982853254</v>
      </c>
      <c r="EO52" s="50">
        <v>2.2851506163781692</v>
      </c>
      <c r="EP52" s="50">
        <v>2.8425266018090078</v>
      </c>
      <c r="EQ52" s="50">
        <v>2.7272813746031206</v>
      </c>
      <c r="ES52" s="50">
        <v>8.6040661854080186E-2</v>
      </c>
      <c r="ET52" s="50">
        <v>0</v>
      </c>
      <c r="EU52" s="50">
        <v>7.9336524809274861E-2</v>
      </c>
      <c r="EV52" s="50">
        <v>0</v>
      </c>
      <c r="EW52" s="50">
        <v>0</v>
      </c>
      <c r="EX52" s="50">
        <v>0</v>
      </c>
      <c r="EY52" s="50">
        <v>0</v>
      </c>
      <c r="EZ52" s="50">
        <v>0</v>
      </c>
      <c r="FA52" s="50">
        <v>0</v>
      </c>
      <c r="FB52" s="50">
        <v>0</v>
      </c>
      <c r="FC52" s="50">
        <v>0</v>
      </c>
      <c r="FD52" s="50">
        <v>0</v>
      </c>
      <c r="FF52" s="50">
        <v>3.0828561985508887</v>
      </c>
      <c r="FG52" s="50">
        <v>2.9431634868036296</v>
      </c>
      <c r="FH52" s="50">
        <v>2.9682308892758424</v>
      </c>
      <c r="FI52" s="50">
        <v>2.1220869479011424</v>
      </c>
      <c r="FJ52" s="50">
        <v>1.0700524888619534</v>
      </c>
      <c r="FK52" s="50">
        <v>6.7475008015198928E-2</v>
      </c>
      <c r="FL52" s="50">
        <v>0.50616793405055693</v>
      </c>
      <c r="FM52" s="50">
        <v>0.99952306281987369</v>
      </c>
      <c r="FN52" s="50">
        <v>1.3708046445541195</v>
      </c>
      <c r="FO52" s="50">
        <v>2.0832751837473067</v>
      </c>
      <c r="FP52" s="50">
        <v>2.5589222952807971</v>
      </c>
      <c r="FQ52" s="50">
        <v>3.0829887061391519</v>
      </c>
      <c r="FS52" s="50">
        <v>0.28495921600712459</v>
      </c>
      <c r="FT52" s="50">
        <v>8.0143433028589686E-2</v>
      </c>
      <c r="FU52" s="50">
        <v>7.1999207447797697E-2</v>
      </c>
      <c r="FV52" s="50">
        <v>5.7298221111631679E-2</v>
      </c>
      <c r="FW52" s="50">
        <v>0</v>
      </c>
      <c r="FX52" s="50">
        <v>0</v>
      </c>
      <c r="FY52" s="50">
        <v>0</v>
      </c>
      <c r="FZ52" s="50">
        <v>1.0136040001814769E-2</v>
      </c>
      <c r="GA52" s="50">
        <v>0.13558074686298488</v>
      </c>
      <c r="GB52" s="50">
        <v>0</v>
      </c>
      <c r="GC52" s="50">
        <v>0.12700231543760154</v>
      </c>
      <c r="GD52" s="50">
        <v>0.36275650285734667</v>
      </c>
    </row>
    <row r="53" spans="4:186" ht="15.75" thickBot="1" x14ac:dyDescent="0.3">
      <c r="D53" s="39">
        <v>0.95833333333333304</v>
      </c>
      <c r="E53" s="50">
        <v>0.79688345710383768</v>
      </c>
      <c r="F53" s="50">
        <v>0.51514265231761502</v>
      </c>
      <c r="G53" s="50">
        <v>0.29593363744182261</v>
      </c>
      <c r="H53" s="50">
        <v>0</v>
      </c>
      <c r="I53" s="50">
        <v>1.2254537619352118E-2</v>
      </c>
      <c r="J53" s="50">
        <v>0</v>
      </c>
      <c r="K53" s="50">
        <v>0</v>
      </c>
      <c r="L53" s="50">
        <v>0.14542411352170809</v>
      </c>
      <c r="M53" s="50">
        <v>0.23737477500787066</v>
      </c>
      <c r="N53" s="50">
        <v>0.79307669544700954</v>
      </c>
      <c r="O53" s="50">
        <v>1.2683113388362867E-2</v>
      </c>
      <c r="P53" s="50">
        <v>0.28858665922393617</v>
      </c>
      <c r="R53" s="50">
        <v>0.62218232562779519</v>
      </c>
      <c r="S53" s="50">
        <v>0.17822465860467165</v>
      </c>
      <c r="T53" s="50">
        <v>0.30215052953125004</v>
      </c>
      <c r="U53" s="50">
        <v>1.2182016053438424E-2</v>
      </c>
      <c r="V53" s="50">
        <v>0.29347095688951907</v>
      </c>
      <c r="W53" s="50">
        <v>0</v>
      </c>
      <c r="X53" s="50">
        <v>0</v>
      </c>
      <c r="Y53" s="50">
        <v>7.1213053837923479E-2</v>
      </c>
      <c r="Z53" s="50">
        <v>0.13628323638599946</v>
      </c>
      <c r="AA53" s="50">
        <v>0.16860152130470291</v>
      </c>
      <c r="AB53" s="50">
        <v>6.7279993662006071E-2</v>
      </c>
      <c r="AC53" s="50">
        <v>0.16201829996010159</v>
      </c>
      <c r="AE53" s="50">
        <v>0.52313306831541151</v>
      </c>
      <c r="AF53" s="50">
        <v>7.2429803877697457E-2</v>
      </c>
      <c r="AG53" s="50">
        <v>0.62862234485727841</v>
      </c>
      <c r="AH53" s="50">
        <v>0.2949058530962349</v>
      </c>
      <c r="AI53" s="50">
        <v>5.8710024206899754E-2</v>
      </c>
      <c r="AJ53" s="50">
        <v>7.5167839607591005E-2</v>
      </c>
      <c r="AK53" s="50">
        <v>7.7044107105074283E-2</v>
      </c>
      <c r="AL53" s="50">
        <v>1.2034181629370814E-2</v>
      </c>
      <c r="AM53" s="50">
        <v>0.13383509358608575</v>
      </c>
      <c r="AN53" s="50">
        <v>0.41754093018371863</v>
      </c>
      <c r="AO53" s="50">
        <v>0.16321855676502003</v>
      </c>
      <c r="AP53" s="50">
        <v>0.71709378263998513</v>
      </c>
      <c r="AR53" s="50">
        <v>0.4072675188780126</v>
      </c>
      <c r="AS53" s="50">
        <v>0</v>
      </c>
      <c r="AT53" s="50">
        <v>1.2665479295209375E-2</v>
      </c>
      <c r="AU53" s="50">
        <v>0.12499881044124866</v>
      </c>
      <c r="AV53" s="50">
        <v>0.14015564565647512</v>
      </c>
      <c r="AW53" s="50">
        <v>0</v>
      </c>
      <c r="AX53" s="50">
        <v>0</v>
      </c>
      <c r="AY53" s="50">
        <v>0</v>
      </c>
      <c r="AZ53" s="50">
        <v>0</v>
      </c>
      <c r="BA53" s="50">
        <v>1.1997714437154835E-2</v>
      </c>
      <c r="BB53" s="50">
        <v>6.2525927459017042E-2</v>
      </c>
      <c r="BC53" s="50">
        <v>6.6428886445529148E-2</v>
      </c>
      <c r="BE53" s="50">
        <v>1.0497947565638226</v>
      </c>
      <c r="BF53" s="50">
        <v>0.50477096722057024</v>
      </c>
      <c r="BG53" s="50">
        <v>1.7360489223167819</v>
      </c>
      <c r="BH53" s="50">
        <v>1.0332631312739364</v>
      </c>
      <c r="BI53" s="50">
        <v>0.23732148026738525</v>
      </c>
      <c r="BJ53" s="50">
        <v>0.23082687961881246</v>
      </c>
      <c r="BK53" s="50">
        <v>0.37227014920466261</v>
      </c>
      <c r="BL53" s="50">
        <v>0.58857724108379139</v>
      </c>
      <c r="BM53" s="50">
        <v>0.73883049762558461</v>
      </c>
      <c r="BN53" s="50">
        <v>1.4381152986989836</v>
      </c>
      <c r="BO53" s="50">
        <v>0.45894612130020673</v>
      </c>
      <c r="BP53" s="50">
        <v>0.39639382509779975</v>
      </c>
      <c r="BR53" s="50">
        <v>1.0085412618817551</v>
      </c>
      <c r="BS53" s="50">
        <v>0.73660286948681575</v>
      </c>
      <c r="BT53" s="50">
        <v>0.39948058993734503</v>
      </c>
      <c r="BU53" s="50">
        <v>1.1473653041260138E-2</v>
      </c>
      <c r="BV53" s="50">
        <v>0.23466690232109691</v>
      </c>
      <c r="BW53" s="50">
        <v>8.3424222665519202E-2</v>
      </c>
      <c r="BX53" s="50">
        <v>1.1006301013610892E-2</v>
      </c>
      <c r="BY53" s="50">
        <v>0</v>
      </c>
      <c r="BZ53" s="50">
        <v>0.26185348957946925</v>
      </c>
      <c r="CA53" s="50">
        <v>0.28255788698429884</v>
      </c>
      <c r="CB53" s="50">
        <v>0.40993794540547129</v>
      </c>
      <c r="CC53" s="50">
        <v>1.2546281468711653</v>
      </c>
      <c r="CE53" s="50">
        <v>8.2319328351671731E-2</v>
      </c>
      <c r="CF53" s="50">
        <v>0.37179583025704044</v>
      </c>
      <c r="CG53" s="50">
        <v>0.30908900023659264</v>
      </c>
      <c r="CH53" s="50">
        <v>0.17458306710674307</v>
      </c>
      <c r="CI53" s="50">
        <v>7.5812519657547719E-2</v>
      </c>
      <c r="CJ53" s="50">
        <v>6.4969054362625053E-2</v>
      </c>
      <c r="CK53" s="50">
        <v>0</v>
      </c>
      <c r="CL53" s="50">
        <v>0</v>
      </c>
      <c r="CM53" s="50">
        <v>0</v>
      </c>
      <c r="CN53" s="50">
        <v>0.15710135369576725</v>
      </c>
      <c r="CO53" s="50">
        <v>0</v>
      </c>
      <c r="CP53" s="50">
        <v>6.0098184709554442E-2</v>
      </c>
      <c r="CR53" s="50">
        <v>0.59064121550538207</v>
      </c>
      <c r="CS53" s="50">
        <v>1.243088147352446E-2</v>
      </c>
      <c r="CT53" s="50">
        <v>7.6221579135629464E-2</v>
      </c>
      <c r="CU53" s="50">
        <v>0.25486074411302817</v>
      </c>
      <c r="CV53" s="50">
        <v>0</v>
      </c>
      <c r="CW53" s="50">
        <v>1.1955262580523308E-2</v>
      </c>
      <c r="CX53" s="50">
        <v>0</v>
      </c>
      <c r="CY53" s="50">
        <v>0</v>
      </c>
      <c r="CZ53" s="50">
        <v>7.3502131581596464E-2</v>
      </c>
      <c r="DA53" s="50">
        <v>8.3838364107156782E-2</v>
      </c>
      <c r="DB53" s="50">
        <v>0.14600563522724658</v>
      </c>
      <c r="DC53" s="50">
        <v>6.3120322079429136E-2</v>
      </c>
      <c r="DD53" s="81"/>
      <c r="DE53" s="50">
        <v>0.16625805902775007</v>
      </c>
      <c r="DF53" s="50">
        <v>0.39683381450371058</v>
      </c>
      <c r="DG53" s="50">
        <v>0.29102197688899784</v>
      </c>
      <c r="DH53" s="50">
        <v>0.30781964248178223</v>
      </c>
      <c r="DI53" s="50">
        <v>0.38345242795745638</v>
      </c>
      <c r="DJ53" s="50">
        <v>0.23792595460612678</v>
      </c>
      <c r="DK53" s="50">
        <v>1.1006301013610892E-2</v>
      </c>
      <c r="DL53" s="50">
        <v>6.8506608564120997E-2</v>
      </c>
      <c r="DM53" s="50">
        <v>6.2711647914433996E-2</v>
      </c>
      <c r="DN53" s="50">
        <v>1.1925001214763788E-2</v>
      </c>
      <c r="DO53" s="50">
        <v>0.30325781711716793</v>
      </c>
      <c r="DP53" s="50">
        <v>0.24377398156109906</v>
      </c>
      <c r="DQ53" s="81"/>
      <c r="DS53" s="50">
        <v>1.3947178496157902</v>
      </c>
      <c r="DT53" s="50">
        <v>0.38334488778010128</v>
      </c>
      <c r="DU53" s="50">
        <v>0.61366426113074646</v>
      </c>
      <c r="DV53" s="50">
        <v>0.15928258956325839</v>
      </c>
      <c r="DW53" s="50">
        <v>0.39562462642815077</v>
      </c>
      <c r="DX53" s="50">
        <v>0.26362143667267324</v>
      </c>
      <c r="DY53" s="50">
        <v>1.0365650400335267E-2</v>
      </c>
      <c r="DZ53" s="50">
        <v>0.12967385733793929</v>
      </c>
      <c r="EA53" s="50">
        <v>0.22920894010984247</v>
      </c>
      <c r="EB53" s="50">
        <v>0.51933078353972506</v>
      </c>
      <c r="EC53" s="50">
        <v>0.40346536148585732</v>
      </c>
      <c r="ED53" s="50">
        <v>1.3740973575710564</v>
      </c>
      <c r="EF53" s="50">
        <v>3.0988858776952179</v>
      </c>
      <c r="EG53" s="50">
        <v>1.634589268200745</v>
      </c>
      <c r="EH53" s="50">
        <v>1.1323859331026029</v>
      </c>
      <c r="EI53" s="50">
        <v>0.31375176516761755</v>
      </c>
      <c r="EJ53" s="50">
        <v>0.267854572226919</v>
      </c>
      <c r="EK53" s="50">
        <v>0.74133076791977237</v>
      </c>
      <c r="EL53" s="50">
        <v>0.58960862620176702</v>
      </c>
      <c r="EM53" s="50">
        <v>0.28737411182460193</v>
      </c>
      <c r="EN53" s="50">
        <v>1.5741022067834294</v>
      </c>
      <c r="EO53" s="50">
        <v>2.2621029513155793</v>
      </c>
      <c r="EP53" s="50">
        <v>2.8139682772173109</v>
      </c>
      <c r="EQ53" s="50">
        <v>2.7356188458684856</v>
      </c>
      <c r="ES53" s="50">
        <v>7.8916385217592519E-2</v>
      </c>
      <c r="ET53" s="50">
        <v>0</v>
      </c>
      <c r="EU53" s="50">
        <v>7.2990008425238742E-2</v>
      </c>
      <c r="EV53" s="50">
        <v>0</v>
      </c>
      <c r="EW53" s="50">
        <v>0</v>
      </c>
      <c r="EX53" s="50">
        <v>0</v>
      </c>
      <c r="EY53" s="50">
        <v>0</v>
      </c>
      <c r="EZ53" s="50">
        <v>0</v>
      </c>
      <c r="FA53" s="50">
        <v>0</v>
      </c>
      <c r="FB53" s="50">
        <v>0</v>
      </c>
      <c r="FC53" s="50">
        <v>0</v>
      </c>
      <c r="FD53" s="50">
        <v>1.1424218001903092E-2</v>
      </c>
      <c r="FF53" s="50">
        <v>3.1967304774135945</v>
      </c>
      <c r="FG53" s="50">
        <v>2.560898731469706</v>
      </c>
      <c r="FH53" s="50">
        <v>3.1395771522591622</v>
      </c>
      <c r="FI53" s="50">
        <v>2.0919036302073217</v>
      </c>
      <c r="FJ53" s="50">
        <v>1.3463074751063391</v>
      </c>
      <c r="FK53" s="50">
        <v>6.1970966858716219E-2</v>
      </c>
      <c r="FL53" s="50">
        <v>0.36348249964588208</v>
      </c>
      <c r="FM53" s="50">
        <v>0.78675906704020537</v>
      </c>
      <c r="FN53" s="50">
        <v>1.2621921323130518</v>
      </c>
      <c r="FO53" s="50">
        <v>2.0736266841750557</v>
      </c>
      <c r="FP53" s="50">
        <v>2.5019046040495563</v>
      </c>
      <c r="FQ53" s="50">
        <v>3.0322950312909316</v>
      </c>
      <c r="FS53" s="50">
        <v>0.29408534110804047</v>
      </c>
      <c r="FT53" s="50">
        <v>7.1339012043520639E-2</v>
      </c>
      <c r="FU53" s="50">
        <v>0.14506884304332282</v>
      </c>
      <c r="FV53" s="50">
        <v>0</v>
      </c>
      <c r="FW53" s="50">
        <v>0</v>
      </c>
      <c r="FX53" s="50">
        <v>0</v>
      </c>
      <c r="FY53" s="50">
        <v>0</v>
      </c>
      <c r="FZ53" s="50">
        <v>0</v>
      </c>
      <c r="GA53" s="50">
        <v>6.5159579327540712E-2</v>
      </c>
      <c r="GB53" s="50">
        <v>0</v>
      </c>
      <c r="GC53" s="50">
        <v>8.0315571299035105E-2</v>
      </c>
      <c r="GD53" s="50">
        <v>0.28375685803490031</v>
      </c>
    </row>
    <row r="54" spans="4:186" ht="15.75" thickBot="1" x14ac:dyDescent="0.3">
      <c r="D54" s="39">
        <v>0</v>
      </c>
      <c r="E54" s="50">
        <v>0.65704279829132439</v>
      </c>
      <c r="F54" s="50">
        <v>0.29331749465266516</v>
      </c>
      <c r="G54" s="50">
        <v>0.26612524390365272</v>
      </c>
      <c r="H54" s="50">
        <v>0</v>
      </c>
      <c r="I54" s="50">
        <v>0</v>
      </c>
      <c r="J54" s="50">
        <v>1.2373153014226267E-2</v>
      </c>
      <c r="K54" s="50">
        <v>0</v>
      </c>
      <c r="L54" s="50">
        <v>7.9126269111008077E-2</v>
      </c>
      <c r="M54" s="50">
        <v>0.14054918933096536</v>
      </c>
      <c r="N54" s="50">
        <v>0.80197806159278462</v>
      </c>
      <c r="O54" s="50">
        <v>7.8143042219383549E-2</v>
      </c>
      <c r="P54" s="50">
        <v>0.25702774631189557</v>
      </c>
      <c r="R54" s="50">
        <v>0.50896959524167407</v>
      </c>
      <c r="S54" s="50">
        <v>0.17154750641665584</v>
      </c>
      <c r="T54" s="50">
        <v>0.29102197688899784</v>
      </c>
      <c r="U54" s="50">
        <v>1.1219766975069684E-2</v>
      </c>
      <c r="V54" s="50">
        <v>0.28980261265305463</v>
      </c>
      <c r="W54" s="50">
        <v>0</v>
      </c>
      <c r="X54" s="50">
        <v>0</v>
      </c>
      <c r="Y54" s="50">
        <v>1.1530324614955486E-2</v>
      </c>
      <c r="Z54" s="50">
        <v>0.1324494091134697</v>
      </c>
      <c r="AA54" s="50">
        <v>0.16586960577606927</v>
      </c>
      <c r="AB54" s="50">
        <v>5.9964214715794398E-2</v>
      </c>
      <c r="AC54" s="50">
        <v>0.13805006720572827</v>
      </c>
      <c r="AE54" s="50">
        <v>0.57629429041665936</v>
      </c>
      <c r="AF54" s="50">
        <v>5.6081616432297719E-2</v>
      </c>
      <c r="AG54" s="50">
        <v>0.68673236775019919</v>
      </c>
      <c r="AH54" s="50">
        <v>0.17583107479342455</v>
      </c>
      <c r="AI54" s="50">
        <v>1.1179171717044183E-2</v>
      </c>
      <c r="AJ54" s="50">
        <v>5.9783961686178548E-2</v>
      </c>
      <c r="AK54" s="50">
        <v>7.6426659507784267E-2</v>
      </c>
      <c r="AL54" s="50">
        <v>0</v>
      </c>
      <c r="AM54" s="50">
        <v>0.23136787989804311</v>
      </c>
      <c r="AN54" s="50">
        <v>0.50803456253888823</v>
      </c>
      <c r="AO54" s="50">
        <v>0.16361568203333759</v>
      </c>
      <c r="AP54" s="50">
        <v>0.71472713840528934</v>
      </c>
      <c r="AR54" s="50">
        <v>0.39332300219736688</v>
      </c>
      <c r="AS54" s="50">
        <v>0</v>
      </c>
      <c r="AT54" s="50">
        <v>6.1863935851541915E-2</v>
      </c>
      <c r="AU54" s="50">
        <v>7.495826396744884E-2</v>
      </c>
      <c r="AV54" s="50">
        <v>7.1409052958842145E-2</v>
      </c>
      <c r="AW54" s="50">
        <v>0</v>
      </c>
      <c r="AX54" s="50">
        <v>0</v>
      </c>
      <c r="AY54" s="50">
        <v>0</v>
      </c>
      <c r="AZ54" s="50">
        <v>0</v>
      </c>
      <c r="BA54" s="50">
        <v>5.9055038160639083E-2</v>
      </c>
      <c r="BB54" s="50">
        <v>6.5733388388182754E-2</v>
      </c>
      <c r="BC54" s="50">
        <v>7.7250659561215629E-2</v>
      </c>
      <c r="BE54" s="50">
        <v>0.85678838129940704</v>
      </c>
      <c r="BF54" s="50">
        <v>0.41325844416696011</v>
      </c>
      <c r="BG54" s="50">
        <v>1.4964628672922577</v>
      </c>
      <c r="BH54" s="50">
        <v>0.84193571224120689</v>
      </c>
      <c r="BI54" s="50">
        <v>0.26325959839989471</v>
      </c>
      <c r="BJ54" s="50">
        <v>0.16721883573705812</v>
      </c>
      <c r="BK54" s="50">
        <v>0.31484430413226855</v>
      </c>
      <c r="BL54" s="50">
        <v>0.41041040553427666</v>
      </c>
      <c r="BM54" s="50">
        <v>0.71413629208216223</v>
      </c>
      <c r="BN54" s="50">
        <v>1.5604171876556174</v>
      </c>
      <c r="BO54" s="50">
        <v>0.42143087269193452</v>
      </c>
      <c r="BP54" s="50">
        <v>0.45107061037040708</v>
      </c>
      <c r="BR54" s="50">
        <v>1.0191308591015475</v>
      </c>
      <c r="BS54" s="50">
        <v>0.75138825660686148</v>
      </c>
      <c r="BT54" s="50">
        <v>0.37153249390580112</v>
      </c>
      <c r="BU54" s="50">
        <v>0</v>
      </c>
      <c r="BV54" s="50">
        <v>0.12901617208203603</v>
      </c>
      <c r="BW54" s="50">
        <v>1.1880308175124095E-2</v>
      </c>
      <c r="BX54" s="50">
        <v>1.1888755035306195E-2</v>
      </c>
      <c r="BY54" s="50">
        <v>0</v>
      </c>
      <c r="BZ54" s="50">
        <v>0.25601744769602491</v>
      </c>
      <c r="CA54" s="50">
        <v>0.23838889162618326</v>
      </c>
      <c r="CB54" s="50">
        <v>0.37748592648499357</v>
      </c>
      <c r="CC54" s="50">
        <v>1.5222292165577973</v>
      </c>
      <c r="CE54" s="50">
        <v>8.4934754372067781E-2</v>
      </c>
      <c r="CF54" s="50">
        <v>0.28993309559240743</v>
      </c>
      <c r="CG54" s="50">
        <v>0.27425952216413285</v>
      </c>
      <c r="CH54" s="50">
        <v>0.15160150581026369</v>
      </c>
      <c r="CI54" s="50">
        <v>6.4393604699108889E-2</v>
      </c>
      <c r="CJ54" s="50">
        <v>1.1255804742996417E-2</v>
      </c>
      <c r="CK54" s="50">
        <v>0</v>
      </c>
      <c r="CL54" s="50">
        <v>0</v>
      </c>
      <c r="CM54" s="50">
        <v>0</v>
      </c>
      <c r="CN54" s="50">
        <v>0.17176025064059461</v>
      </c>
      <c r="CO54" s="50">
        <v>0</v>
      </c>
      <c r="CP54" s="50">
        <v>5.9066561844389749E-2</v>
      </c>
      <c r="CR54" s="50">
        <v>0.428796249609041</v>
      </c>
      <c r="CS54" s="50">
        <v>1.0926649117485636E-2</v>
      </c>
      <c r="CT54" s="50">
        <v>0.1574759990556906</v>
      </c>
      <c r="CU54" s="50">
        <v>0.26067926043750311</v>
      </c>
      <c r="CV54" s="50">
        <v>0</v>
      </c>
      <c r="CW54" s="50">
        <v>1.2450164119738955E-2</v>
      </c>
      <c r="CX54" s="50">
        <v>0</v>
      </c>
      <c r="CY54" s="50">
        <v>0</v>
      </c>
      <c r="CZ54" s="50">
        <v>0.12367491529994533</v>
      </c>
      <c r="DA54" s="50">
        <v>7.6426659507784267E-2</v>
      </c>
      <c r="DB54" s="50">
        <v>0.14637433615236425</v>
      </c>
      <c r="DC54" s="50">
        <v>7.1802129434748466E-2</v>
      </c>
      <c r="DD54" s="81"/>
      <c r="DE54" s="50">
        <v>0.16355158604998446</v>
      </c>
      <c r="DF54" s="50">
        <v>0.36208322916971736</v>
      </c>
      <c r="DG54" s="50">
        <v>0.17941981508871296</v>
      </c>
      <c r="DH54" s="50">
        <v>0.28174053559260825</v>
      </c>
      <c r="DI54" s="50">
        <v>0.42394809697726427</v>
      </c>
      <c r="DJ54" s="50">
        <v>0.13176016812783123</v>
      </c>
      <c r="DK54" s="50">
        <v>0</v>
      </c>
      <c r="DL54" s="50">
        <v>5.853802229237242E-2</v>
      </c>
      <c r="DM54" s="50">
        <v>6.4021998615854656E-2</v>
      </c>
      <c r="DN54" s="50">
        <v>0</v>
      </c>
      <c r="DO54" s="50">
        <v>0.34971173080097895</v>
      </c>
      <c r="DP54" s="50">
        <v>0.352646359452087</v>
      </c>
      <c r="DQ54" s="81"/>
      <c r="DS54" s="50">
        <v>1.374097357571056</v>
      </c>
      <c r="DT54" s="50">
        <v>0.31063504867425062</v>
      </c>
      <c r="DU54" s="50">
        <v>0.52408653053845167</v>
      </c>
      <c r="DV54" s="50">
        <v>0.17708501594448686</v>
      </c>
      <c r="DW54" s="50">
        <v>0.41356941986098311</v>
      </c>
      <c r="DX54" s="50">
        <v>0.24180812034594587</v>
      </c>
      <c r="DY54" s="50">
        <v>6.2400325384809711E-2</v>
      </c>
      <c r="DZ54" s="50">
        <v>0.13739856523369876</v>
      </c>
      <c r="EA54" s="50">
        <v>0.13279492913720875</v>
      </c>
      <c r="EB54" s="50">
        <v>0.54047310758308909</v>
      </c>
      <c r="EC54" s="50">
        <v>0.39865589154771464</v>
      </c>
      <c r="ED54" s="50">
        <v>1.2811459570293464</v>
      </c>
      <c r="EF54" s="50">
        <v>2.8808466976511875</v>
      </c>
      <c r="EG54" s="50">
        <v>1.5978411117917704</v>
      </c>
      <c r="EH54" s="50">
        <v>1.0637918368819665</v>
      </c>
      <c r="EI54" s="50">
        <v>0.28546119924358065</v>
      </c>
      <c r="EJ54" s="50">
        <v>0.27425952216413302</v>
      </c>
      <c r="EK54" s="50">
        <v>0.78080937703488851</v>
      </c>
      <c r="EL54" s="50">
        <v>0.57021742378778961</v>
      </c>
      <c r="EM54" s="50">
        <v>0.26901160982001793</v>
      </c>
      <c r="EN54" s="50">
        <v>1.4510766100221322</v>
      </c>
      <c r="EO54" s="50">
        <v>2.1590678027500227</v>
      </c>
      <c r="EP54" s="50">
        <v>2.8367995519509277</v>
      </c>
      <c r="EQ54" s="50">
        <v>2.7579351374971002</v>
      </c>
      <c r="ES54" s="50">
        <v>7.358882958656951E-2</v>
      </c>
      <c r="ET54" s="50">
        <v>0</v>
      </c>
      <c r="EU54" s="50">
        <v>6.8315959484691338E-2</v>
      </c>
      <c r="EV54" s="50">
        <v>0</v>
      </c>
      <c r="EW54" s="50">
        <v>0</v>
      </c>
      <c r="EX54" s="50">
        <v>0</v>
      </c>
      <c r="EY54" s="50">
        <v>0</v>
      </c>
      <c r="EZ54" s="50">
        <v>0</v>
      </c>
      <c r="FA54" s="50">
        <v>0</v>
      </c>
      <c r="FB54" s="50">
        <v>0</v>
      </c>
      <c r="FC54" s="50">
        <v>0</v>
      </c>
      <c r="FD54" s="50">
        <v>1.0937654843965262E-2</v>
      </c>
      <c r="FF54" s="50">
        <v>3.0645784427352836</v>
      </c>
      <c r="FG54" s="50">
        <v>2.8463730512979977</v>
      </c>
      <c r="FH54" s="50">
        <v>3.2625835976566635</v>
      </c>
      <c r="FI54" s="50">
        <v>2.0177004528321256</v>
      </c>
      <c r="FJ54" s="50">
        <v>1.3426307157154544</v>
      </c>
      <c r="FK54" s="50">
        <v>6.1602823466378444E-2</v>
      </c>
      <c r="FL54" s="50">
        <v>0.40336152721644697</v>
      </c>
      <c r="FM54" s="50">
        <v>0.90946288592664248</v>
      </c>
      <c r="FN54" s="50">
        <v>1.5076583038476694</v>
      </c>
      <c r="FO54" s="50">
        <v>1.738214471658583</v>
      </c>
      <c r="FP54" s="50">
        <v>2.3334511613390463</v>
      </c>
      <c r="FQ54" s="50">
        <v>2.9025547136737839</v>
      </c>
      <c r="FS54" s="50">
        <v>0.31613288768318043</v>
      </c>
      <c r="FT54" s="50">
        <v>6.2804645894225936E-2</v>
      </c>
      <c r="FU54" s="50">
        <v>0</v>
      </c>
      <c r="FV54" s="50">
        <v>0</v>
      </c>
      <c r="FW54" s="50">
        <v>0</v>
      </c>
      <c r="FX54" s="50">
        <v>0</v>
      </c>
      <c r="FY54" s="50">
        <v>0</v>
      </c>
      <c r="FZ54" s="50">
        <v>0</v>
      </c>
      <c r="GA54" s="50">
        <v>6.7670398843860363E-2</v>
      </c>
      <c r="GB54" s="50">
        <v>0</v>
      </c>
      <c r="GC54" s="50">
        <v>7.2064980166737153E-2</v>
      </c>
      <c r="GD54" s="50">
        <v>0.23572634497942702</v>
      </c>
    </row>
    <row r="55" spans="4:186" ht="15.75" thickBot="1" x14ac:dyDescent="0.3">
      <c r="E55" s="19"/>
      <c r="F55" s="19"/>
      <c r="G55" s="19"/>
      <c r="H55" s="19"/>
      <c r="I55" s="19"/>
      <c r="J55" s="19"/>
      <c r="K55" s="19"/>
      <c r="L55" s="19"/>
      <c r="M55" s="19"/>
      <c r="N55" s="19"/>
      <c r="O55" s="19"/>
      <c r="P55" s="19"/>
      <c r="R55" s="19"/>
      <c r="S55" s="19"/>
      <c r="T55" s="19"/>
      <c r="U55" s="19"/>
      <c r="V55" s="19"/>
      <c r="W55" s="19"/>
      <c r="X55" s="19"/>
      <c r="Y55" s="19"/>
      <c r="Z55" s="19"/>
      <c r="AA55" s="19"/>
      <c r="AB55" s="19"/>
      <c r="AC55" s="19"/>
      <c r="AE55" s="19"/>
      <c r="AF55" s="19"/>
      <c r="AG55" s="19"/>
      <c r="AH55" s="19"/>
      <c r="AI55" s="19"/>
      <c r="AJ55" s="19"/>
      <c r="AK55" s="19"/>
      <c r="AL55" s="19"/>
      <c r="AM55" s="19"/>
      <c r="AN55" s="19"/>
      <c r="AO55" s="19"/>
      <c r="AP55" s="19"/>
      <c r="AR55" s="19"/>
      <c r="AS55" s="19"/>
      <c r="AT55" s="19"/>
      <c r="AU55" s="19"/>
      <c r="AV55" s="19"/>
      <c r="AW55" s="19"/>
      <c r="AX55" s="19"/>
      <c r="AY55" s="19"/>
      <c r="AZ55" s="19"/>
      <c r="BA55" s="19"/>
      <c r="BB55" s="19"/>
      <c r="BC55" s="19"/>
      <c r="BE55" s="19"/>
      <c r="BF55" s="19"/>
      <c r="BG55" s="19"/>
      <c r="BH55" s="19"/>
      <c r="BI55" s="19"/>
      <c r="BJ55" s="19"/>
      <c r="BK55" s="19"/>
      <c r="BL55" s="19"/>
      <c r="BM55" s="19"/>
      <c r="BN55" s="19"/>
      <c r="BO55" s="19"/>
      <c r="BP55" s="19"/>
      <c r="BR55" s="19"/>
      <c r="BS55" s="19"/>
      <c r="BT55" s="19"/>
      <c r="BU55" s="19"/>
      <c r="BV55" s="19"/>
      <c r="BW55" s="19"/>
      <c r="BX55" s="19"/>
      <c r="BY55" s="19"/>
      <c r="BZ55" s="19"/>
      <c r="CA55" s="19"/>
      <c r="CB55" s="19"/>
      <c r="CC55" s="19"/>
      <c r="CE55" s="19"/>
      <c r="CF55" s="19"/>
      <c r="CG55" s="19"/>
      <c r="CH55" s="19"/>
      <c r="CI55" s="19"/>
      <c r="CJ55" s="19"/>
      <c r="CK55" s="19"/>
      <c r="CL55" s="19"/>
      <c r="CM55" s="19"/>
      <c r="CN55" s="19"/>
      <c r="CO55" s="19"/>
      <c r="CP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S55" s="19"/>
      <c r="DT55" s="19"/>
      <c r="DU55" s="19"/>
      <c r="DV55" s="19"/>
      <c r="DW55" s="19"/>
      <c r="DX55" s="19"/>
      <c r="DY55" s="19"/>
      <c r="DZ55" s="19"/>
      <c r="EA55" s="19"/>
      <c r="EB55" s="19"/>
      <c r="EC55" s="19"/>
      <c r="ED55" s="19"/>
      <c r="EF55" s="19"/>
      <c r="EG55" s="19"/>
      <c r="EH55" s="19"/>
      <c r="EI55" s="19"/>
      <c r="EJ55" s="19"/>
      <c r="EK55" s="19"/>
      <c r="EL55" s="19"/>
      <c r="EM55" s="19"/>
      <c r="EN55" s="19"/>
      <c r="EO55" s="19"/>
      <c r="EP55" s="19"/>
      <c r="EQ55" s="19"/>
      <c r="ES55" s="19"/>
      <c r="ET55" s="19"/>
      <c r="EU55" s="19"/>
      <c r="EV55" s="19"/>
      <c r="EW55" s="19"/>
      <c r="EX55" s="19"/>
      <c r="EY55" s="19"/>
      <c r="EZ55" s="19"/>
      <c r="FA55" s="19"/>
      <c r="FB55" s="19"/>
      <c r="FC55" s="19"/>
      <c r="FD55" s="19"/>
      <c r="FF55" s="19"/>
      <c r="FG55" s="19"/>
      <c r="FH55" s="19"/>
      <c r="FI55" s="19"/>
      <c r="FJ55" s="19"/>
      <c r="FK55" s="19"/>
      <c r="FL55" s="19"/>
      <c r="FM55" s="19"/>
      <c r="FN55" s="19"/>
      <c r="FO55" s="19"/>
      <c r="FP55" s="19"/>
      <c r="FQ55" s="19"/>
      <c r="FS55" s="19"/>
      <c r="FT55" s="19"/>
      <c r="FU55" s="19"/>
      <c r="FV55" s="19"/>
      <c r="FW55" s="19"/>
      <c r="FX55" s="19"/>
      <c r="FY55" s="19"/>
      <c r="FZ55" s="19"/>
      <c r="GA55" s="19"/>
      <c r="GB55" s="19"/>
      <c r="GC55" s="19"/>
      <c r="GD55" s="19"/>
    </row>
    <row r="56" spans="4:186" ht="15.75" thickBot="1" x14ac:dyDescent="0.3">
      <c r="E56" s="54" t="s">
        <v>80</v>
      </c>
      <c r="F56" s="55" t="s">
        <v>36</v>
      </c>
      <c r="G56" s="56">
        <v>6.2</v>
      </c>
      <c r="H56" s="19"/>
      <c r="I56" s="19"/>
      <c r="J56" s="19"/>
      <c r="K56" s="19"/>
      <c r="L56" s="19"/>
      <c r="M56" s="19"/>
      <c r="N56" s="19"/>
      <c r="O56" s="19"/>
      <c r="P56" s="19"/>
      <c r="R56" s="54" t="s">
        <v>80</v>
      </c>
      <c r="S56" s="55" t="s">
        <v>36</v>
      </c>
      <c r="T56" s="56">
        <v>6.2</v>
      </c>
      <c r="U56" s="19"/>
      <c r="V56" s="19"/>
      <c r="W56" s="19"/>
      <c r="X56" s="19"/>
      <c r="Y56" s="19"/>
      <c r="Z56" s="19"/>
      <c r="AA56" s="19"/>
      <c r="AB56" s="19"/>
      <c r="AC56" s="19"/>
      <c r="AE56" s="54" t="s">
        <v>80</v>
      </c>
      <c r="AF56" s="55" t="s">
        <v>36</v>
      </c>
      <c r="AG56" s="56">
        <v>6.2</v>
      </c>
      <c r="AH56" s="19"/>
      <c r="AI56" s="19"/>
      <c r="AJ56" s="19"/>
      <c r="AK56" s="19"/>
      <c r="AL56" s="19"/>
      <c r="AM56" s="19"/>
      <c r="AN56" s="19"/>
      <c r="AO56" s="19"/>
      <c r="AP56" s="19"/>
      <c r="AR56" s="54" t="s">
        <v>80</v>
      </c>
      <c r="AS56" s="55" t="s">
        <v>36</v>
      </c>
      <c r="AT56" s="56">
        <v>6.2</v>
      </c>
      <c r="AU56" s="19"/>
      <c r="AV56" s="19"/>
      <c r="AW56" s="19"/>
      <c r="AX56" s="19"/>
      <c r="AY56" s="19"/>
      <c r="AZ56" s="19"/>
      <c r="BA56" s="19"/>
      <c r="BB56" s="19"/>
      <c r="BC56" s="19"/>
      <c r="BE56" s="54" t="s">
        <v>80</v>
      </c>
      <c r="BF56" s="55" t="s">
        <v>36</v>
      </c>
      <c r="BG56" s="56">
        <v>6.2</v>
      </c>
      <c r="BH56" s="19"/>
      <c r="BI56" s="19"/>
      <c r="BJ56" s="19"/>
      <c r="BK56" s="19"/>
      <c r="BL56" s="19"/>
      <c r="BM56" s="19"/>
      <c r="BN56" s="19"/>
      <c r="BO56" s="19"/>
      <c r="BP56" s="19"/>
      <c r="BR56" s="54" t="s">
        <v>80</v>
      </c>
      <c r="BS56" s="55" t="s">
        <v>36</v>
      </c>
      <c r="BT56" s="56">
        <v>6.2</v>
      </c>
      <c r="BU56" s="19"/>
      <c r="BV56" s="19"/>
      <c r="BW56" s="19"/>
      <c r="BX56" s="19"/>
      <c r="BY56" s="19"/>
      <c r="BZ56" s="19"/>
      <c r="CA56" s="19"/>
      <c r="CB56" s="19"/>
      <c r="CC56" s="19"/>
      <c r="CE56" s="54" t="s">
        <v>80</v>
      </c>
      <c r="CF56" s="55" t="s">
        <v>36</v>
      </c>
      <c r="CG56" s="56">
        <v>6.2</v>
      </c>
      <c r="CH56" s="19"/>
      <c r="CI56" s="19"/>
      <c r="CJ56" s="19"/>
      <c r="CK56" s="19"/>
      <c r="CL56" s="19"/>
      <c r="CM56" s="19"/>
      <c r="CN56" s="19"/>
      <c r="CO56" s="19"/>
      <c r="CP56" s="19"/>
      <c r="CR56" s="54" t="s">
        <v>80</v>
      </c>
      <c r="CS56" s="55" t="s">
        <v>36</v>
      </c>
      <c r="CT56" s="56">
        <v>6.2</v>
      </c>
      <c r="CU56" s="19"/>
      <c r="CV56" s="19"/>
      <c r="CW56" s="19"/>
      <c r="CX56" s="19"/>
      <c r="CY56" s="19"/>
      <c r="CZ56" s="19"/>
      <c r="DA56" s="19"/>
      <c r="DB56" s="19"/>
      <c r="DC56" s="19"/>
      <c r="DD56" s="19"/>
      <c r="DE56" s="54" t="s">
        <v>80</v>
      </c>
      <c r="DF56" s="55" t="s">
        <v>36</v>
      </c>
      <c r="DG56" s="56">
        <v>6.2</v>
      </c>
      <c r="DH56" s="19"/>
      <c r="DI56" s="19"/>
      <c r="DJ56" s="19"/>
      <c r="DK56" s="19"/>
      <c r="DL56" s="19"/>
      <c r="DM56" s="19"/>
      <c r="DN56" s="19"/>
      <c r="DO56" s="19"/>
      <c r="DP56" s="19"/>
      <c r="DQ56" s="19"/>
      <c r="DS56" s="54" t="s">
        <v>80</v>
      </c>
      <c r="DT56" s="55" t="s">
        <v>36</v>
      </c>
      <c r="DU56" s="56">
        <v>6.2</v>
      </c>
      <c r="DV56" s="19"/>
      <c r="DW56" s="19"/>
      <c r="DX56" s="19"/>
      <c r="DY56" s="19"/>
      <c r="DZ56" s="19"/>
      <c r="EA56" s="19"/>
      <c r="EB56" s="19"/>
      <c r="EC56" s="19"/>
      <c r="ED56" s="19"/>
      <c r="EF56" s="54" t="s">
        <v>80</v>
      </c>
      <c r="EG56" s="55" t="s">
        <v>36</v>
      </c>
      <c r="EH56" s="56">
        <v>6.2</v>
      </c>
      <c r="EI56" s="19"/>
      <c r="EJ56" s="19"/>
      <c r="EK56" s="19"/>
      <c r="EL56" s="19"/>
      <c r="EM56" s="19"/>
      <c r="EN56" s="19"/>
      <c r="EO56" s="19"/>
      <c r="EP56" s="19"/>
      <c r="EQ56" s="19"/>
      <c r="ES56" s="54" t="s">
        <v>80</v>
      </c>
      <c r="ET56" s="55" t="s">
        <v>36</v>
      </c>
      <c r="EU56" s="56">
        <v>6.2</v>
      </c>
      <c r="EV56" s="19"/>
      <c r="EW56" s="19"/>
      <c r="EX56" s="19"/>
      <c r="EY56" s="19"/>
      <c r="EZ56" s="19"/>
      <c r="FA56" s="19"/>
      <c r="FB56" s="19"/>
      <c r="FC56" s="19"/>
      <c r="FD56" s="19"/>
      <c r="FF56" s="54" t="s">
        <v>80</v>
      </c>
      <c r="FG56" s="55" t="s">
        <v>36</v>
      </c>
      <c r="FH56" s="56">
        <v>6.2</v>
      </c>
      <c r="FI56" s="19"/>
      <c r="FJ56" s="19"/>
      <c r="FK56" s="19"/>
      <c r="FL56" s="19"/>
      <c r="FM56" s="19"/>
      <c r="FN56" s="19"/>
      <c r="FO56" s="19"/>
      <c r="FP56" s="19"/>
      <c r="FQ56" s="19"/>
      <c r="FS56" s="54" t="s">
        <v>80</v>
      </c>
      <c r="FT56" s="55" t="s">
        <v>36</v>
      </c>
      <c r="FU56" s="56">
        <v>6.2</v>
      </c>
      <c r="FV56" s="19"/>
      <c r="FW56" s="19"/>
      <c r="FX56" s="19"/>
      <c r="FY56" s="19"/>
      <c r="FZ56" s="19"/>
      <c r="GA56" s="19"/>
      <c r="GB56" s="19"/>
      <c r="GC56" s="19"/>
      <c r="GD56" s="19"/>
    </row>
    <row r="57" spans="4:186" ht="15.75" thickBot="1" x14ac:dyDescent="0.3">
      <c r="E57" s="49" t="s">
        <v>4</v>
      </c>
      <c r="F57" s="49" t="s">
        <v>37</v>
      </c>
      <c r="G57" s="49" t="s">
        <v>38</v>
      </c>
      <c r="H57" s="49" t="s">
        <v>39</v>
      </c>
      <c r="I57" s="49" t="s">
        <v>40</v>
      </c>
      <c r="J57" s="49" t="s">
        <v>41</v>
      </c>
      <c r="K57" s="49" t="s">
        <v>42</v>
      </c>
      <c r="L57" s="49" t="s">
        <v>43</v>
      </c>
      <c r="M57" s="49" t="s">
        <v>44</v>
      </c>
      <c r="N57" s="49" t="s">
        <v>45</v>
      </c>
      <c r="O57" s="49" t="s">
        <v>46</v>
      </c>
      <c r="P57" s="49" t="s">
        <v>47</v>
      </c>
      <c r="R57" s="49" t="s">
        <v>4</v>
      </c>
      <c r="S57" s="49" t="s">
        <v>37</v>
      </c>
      <c r="T57" s="49" t="s">
        <v>38</v>
      </c>
      <c r="U57" s="49" t="s">
        <v>39</v>
      </c>
      <c r="V57" s="49" t="s">
        <v>40</v>
      </c>
      <c r="W57" s="49" t="s">
        <v>41</v>
      </c>
      <c r="X57" s="49" t="s">
        <v>42</v>
      </c>
      <c r="Y57" s="49" t="s">
        <v>43</v>
      </c>
      <c r="Z57" s="49" t="s">
        <v>44</v>
      </c>
      <c r="AA57" s="49" t="s">
        <v>45</v>
      </c>
      <c r="AB57" s="49" t="s">
        <v>46</v>
      </c>
      <c r="AC57" s="49" t="s">
        <v>47</v>
      </c>
      <c r="AE57" s="49" t="s">
        <v>4</v>
      </c>
      <c r="AF57" s="49" t="s">
        <v>37</v>
      </c>
      <c r="AG57" s="49" t="s">
        <v>38</v>
      </c>
      <c r="AH57" s="49" t="s">
        <v>39</v>
      </c>
      <c r="AI57" s="49" t="s">
        <v>40</v>
      </c>
      <c r="AJ57" s="49" t="s">
        <v>41</v>
      </c>
      <c r="AK57" s="49" t="s">
        <v>42</v>
      </c>
      <c r="AL57" s="49" t="s">
        <v>43</v>
      </c>
      <c r="AM57" s="49" t="s">
        <v>44</v>
      </c>
      <c r="AN57" s="49" t="s">
        <v>45</v>
      </c>
      <c r="AO57" s="49" t="s">
        <v>46</v>
      </c>
      <c r="AP57" s="49" t="s">
        <v>47</v>
      </c>
      <c r="AR57" s="49" t="s">
        <v>4</v>
      </c>
      <c r="AS57" s="49" t="s">
        <v>37</v>
      </c>
      <c r="AT57" s="49" t="s">
        <v>38</v>
      </c>
      <c r="AU57" s="49" t="s">
        <v>39</v>
      </c>
      <c r="AV57" s="49" t="s">
        <v>40</v>
      </c>
      <c r="AW57" s="49" t="s">
        <v>41</v>
      </c>
      <c r="AX57" s="49" t="s">
        <v>42</v>
      </c>
      <c r="AY57" s="49" t="s">
        <v>43</v>
      </c>
      <c r="AZ57" s="49" t="s">
        <v>44</v>
      </c>
      <c r="BA57" s="49" t="s">
        <v>45</v>
      </c>
      <c r="BB57" s="49" t="s">
        <v>46</v>
      </c>
      <c r="BC57" s="49" t="s">
        <v>47</v>
      </c>
      <c r="BE57" s="49" t="s">
        <v>4</v>
      </c>
      <c r="BF57" s="49" t="s">
        <v>37</v>
      </c>
      <c r="BG57" s="49" t="s">
        <v>38</v>
      </c>
      <c r="BH57" s="49" t="s">
        <v>39</v>
      </c>
      <c r="BI57" s="49" t="s">
        <v>40</v>
      </c>
      <c r="BJ57" s="49" t="s">
        <v>41</v>
      </c>
      <c r="BK57" s="49" t="s">
        <v>42</v>
      </c>
      <c r="BL57" s="49" t="s">
        <v>43</v>
      </c>
      <c r="BM57" s="49" t="s">
        <v>44</v>
      </c>
      <c r="BN57" s="49" t="s">
        <v>45</v>
      </c>
      <c r="BO57" s="49" t="s">
        <v>46</v>
      </c>
      <c r="BP57" s="49" t="s">
        <v>47</v>
      </c>
      <c r="BR57" s="49" t="s">
        <v>4</v>
      </c>
      <c r="BS57" s="49" t="s">
        <v>37</v>
      </c>
      <c r="BT57" s="49" t="s">
        <v>38</v>
      </c>
      <c r="BU57" s="49" t="s">
        <v>39</v>
      </c>
      <c r="BV57" s="49" t="s">
        <v>40</v>
      </c>
      <c r="BW57" s="49" t="s">
        <v>41</v>
      </c>
      <c r="BX57" s="49" t="s">
        <v>42</v>
      </c>
      <c r="BY57" s="49" t="s">
        <v>43</v>
      </c>
      <c r="BZ57" s="49" t="s">
        <v>44</v>
      </c>
      <c r="CA57" s="49" t="s">
        <v>45</v>
      </c>
      <c r="CB57" s="49" t="s">
        <v>46</v>
      </c>
      <c r="CC57" s="49" t="s">
        <v>47</v>
      </c>
      <c r="CE57" s="49" t="s">
        <v>4</v>
      </c>
      <c r="CF57" s="49" t="s">
        <v>37</v>
      </c>
      <c r="CG57" s="49" t="s">
        <v>38</v>
      </c>
      <c r="CH57" s="49" t="s">
        <v>39</v>
      </c>
      <c r="CI57" s="49" t="s">
        <v>40</v>
      </c>
      <c r="CJ57" s="49" t="s">
        <v>41</v>
      </c>
      <c r="CK57" s="49" t="s">
        <v>42</v>
      </c>
      <c r="CL57" s="49" t="s">
        <v>43</v>
      </c>
      <c r="CM57" s="49" t="s">
        <v>44</v>
      </c>
      <c r="CN57" s="49" t="s">
        <v>45</v>
      </c>
      <c r="CO57" s="49" t="s">
        <v>46</v>
      </c>
      <c r="CP57" s="49" t="s">
        <v>47</v>
      </c>
      <c r="CR57" s="49" t="s">
        <v>4</v>
      </c>
      <c r="CS57" s="49" t="s">
        <v>37</v>
      </c>
      <c r="CT57" s="49" t="s">
        <v>38</v>
      </c>
      <c r="CU57" s="49" t="s">
        <v>39</v>
      </c>
      <c r="CV57" s="49" t="s">
        <v>40</v>
      </c>
      <c r="CW57" s="49" t="s">
        <v>41</v>
      </c>
      <c r="CX57" s="49" t="s">
        <v>42</v>
      </c>
      <c r="CY57" s="49" t="s">
        <v>43</v>
      </c>
      <c r="CZ57" s="49" t="s">
        <v>44</v>
      </c>
      <c r="DA57" s="49" t="s">
        <v>45</v>
      </c>
      <c r="DB57" s="49" t="s">
        <v>46</v>
      </c>
      <c r="DC57" s="49" t="s">
        <v>47</v>
      </c>
      <c r="DD57" s="80"/>
      <c r="DE57" s="49" t="s">
        <v>4</v>
      </c>
      <c r="DF57" s="49" t="s">
        <v>37</v>
      </c>
      <c r="DG57" s="49" t="s">
        <v>38</v>
      </c>
      <c r="DH57" s="49" t="s">
        <v>39</v>
      </c>
      <c r="DI57" s="49" t="s">
        <v>40</v>
      </c>
      <c r="DJ57" s="49" t="s">
        <v>41</v>
      </c>
      <c r="DK57" s="49" t="s">
        <v>42</v>
      </c>
      <c r="DL57" s="49" t="s">
        <v>43</v>
      </c>
      <c r="DM57" s="49" t="s">
        <v>44</v>
      </c>
      <c r="DN57" s="49" t="s">
        <v>45</v>
      </c>
      <c r="DO57" s="49" t="s">
        <v>46</v>
      </c>
      <c r="DP57" s="49" t="s">
        <v>47</v>
      </c>
      <c r="DQ57" s="80"/>
      <c r="DS57" s="49" t="s">
        <v>4</v>
      </c>
      <c r="DT57" s="49" t="s">
        <v>37</v>
      </c>
      <c r="DU57" s="49" t="s">
        <v>38</v>
      </c>
      <c r="DV57" s="49" t="s">
        <v>39</v>
      </c>
      <c r="DW57" s="49" t="s">
        <v>40</v>
      </c>
      <c r="DX57" s="49" t="s">
        <v>41</v>
      </c>
      <c r="DY57" s="49" t="s">
        <v>42</v>
      </c>
      <c r="DZ57" s="49" t="s">
        <v>43</v>
      </c>
      <c r="EA57" s="49" t="s">
        <v>44</v>
      </c>
      <c r="EB57" s="49" t="s">
        <v>45</v>
      </c>
      <c r="EC57" s="49" t="s">
        <v>46</v>
      </c>
      <c r="ED57" s="49" t="s">
        <v>47</v>
      </c>
      <c r="EF57" s="49" t="s">
        <v>4</v>
      </c>
      <c r="EG57" s="49" t="s">
        <v>37</v>
      </c>
      <c r="EH57" s="49" t="s">
        <v>38</v>
      </c>
      <c r="EI57" s="49" t="s">
        <v>39</v>
      </c>
      <c r="EJ57" s="49" t="s">
        <v>40</v>
      </c>
      <c r="EK57" s="49" t="s">
        <v>41</v>
      </c>
      <c r="EL57" s="49" t="s">
        <v>42</v>
      </c>
      <c r="EM57" s="49" t="s">
        <v>43</v>
      </c>
      <c r="EN57" s="49" t="s">
        <v>44</v>
      </c>
      <c r="EO57" s="49" t="s">
        <v>45</v>
      </c>
      <c r="EP57" s="49" t="s">
        <v>46</v>
      </c>
      <c r="EQ57" s="49" t="s">
        <v>47</v>
      </c>
      <c r="ES57" s="49" t="s">
        <v>4</v>
      </c>
      <c r="ET57" s="49" t="s">
        <v>37</v>
      </c>
      <c r="EU57" s="49" t="s">
        <v>38</v>
      </c>
      <c r="EV57" s="49" t="s">
        <v>39</v>
      </c>
      <c r="EW57" s="49" t="s">
        <v>40</v>
      </c>
      <c r="EX57" s="49" t="s">
        <v>41</v>
      </c>
      <c r="EY57" s="49" t="s">
        <v>42</v>
      </c>
      <c r="EZ57" s="49" t="s">
        <v>43</v>
      </c>
      <c r="FA57" s="49" t="s">
        <v>44</v>
      </c>
      <c r="FB57" s="49" t="s">
        <v>45</v>
      </c>
      <c r="FC57" s="49" t="s">
        <v>46</v>
      </c>
      <c r="FD57" s="49" t="s">
        <v>47</v>
      </c>
      <c r="FF57" s="49" t="s">
        <v>4</v>
      </c>
      <c r="FG57" s="49" t="s">
        <v>37</v>
      </c>
      <c r="FH57" s="49" t="s">
        <v>38</v>
      </c>
      <c r="FI57" s="49" t="s">
        <v>39</v>
      </c>
      <c r="FJ57" s="49" t="s">
        <v>40</v>
      </c>
      <c r="FK57" s="49" t="s">
        <v>41</v>
      </c>
      <c r="FL57" s="49" t="s">
        <v>42</v>
      </c>
      <c r="FM57" s="49" t="s">
        <v>43</v>
      </c>
      <c r="FN57" s="49" t="s">
        <v>44</v>
      </c>
      <c r="FO57" s="49" t="s">
        <v>45</v>
      </c>
      <c r="FP57" s="49" t="s">
        <v>46</v>
      </c>
      <c r="FQ57" s="49" t="s">
        <v>47</v>
      </c>
      <c r="FS57" s="49" t="s">
        <v>4</v>
      </c>
      <c r="FT57" s="49" t="s">
        <v>37</v>
      </c>
      <c r="FU57" s="49" t="s">
        <v>38</v>
      </c>
      <c r="FV57" s="49" t="s">
        <v>39</v>
      </c>
      <c r="FW57" s="49" t="s">
        <v>40</v>
      </c>
      <c r="FX57" s="49" t="s">
        <v>41</v>
      </c>
      <c r="FY57" s="49" t="s">
        <v>42</v>
      </c>
      <c r="FZ57" s="49" t="s">
        <v>43</v>
      </c>
      <c r="GA57" s="49" t="s">
        <v>44</v>
      </c>
      <c r="GB57" s="49" t="s">
        <v>45</v>
      </c>
      <c r="GC57" s="49" t="s">
        <v>46</v>
      </c>
      <c r="GD57" s="49" t="s">
        <v>47</v>
      </c>
    </row>
    <row r="58" spans="4:186" ht="15.75" thickBot="1" x14ac:dyDescent="0.3">
      <c r="D58" s="39">
        <v>4.1666666666666664E-2</v>
      </c>
      <c r="E58" s="50">
        <v>1.0828019311205412</v>
      </c>
      <c r="F58" s="50">
        <v>0.51573128220577702</v>
      </c>
      <c r="G58" s="50">
        <v>0.59977891395893312</v>
      </c>
      <c r="H58" s="50">
        <v>0</v>
      </c>
      <c r="I58" s="50">
        <v>0</v>
      </c>
      <c r="J58" s="50">
        <v>0.19981732812261632</v>
      </c>
      <c r="K58" s="50">
        <v>0</v>
      </c>
      <c r="L58" s="50">
        <v>0.15737636438603203</v>
      </c>
      <c r="M58" s="50">
        <v>0.33009022439692148</v>
      </c>
      <c r="N58" s="50">
        <v>1.1508794871431709</v>
      </c>
      <c r="O58" s="50">
        <v>0.35107926670460915</v>
      </c>
      <c r="P58" s="50">
        <v>0.47119936480373026</v>
      </c>
      <c r="R58" s="50">
        <v>0.82122867418432766</v>
      </c>
      <c r="S58" s="50">
        <v>0.47022410771144063</v>
      </c>
      <c r="T58" s="50">
        <v>0.62843397636043818</v>
      </c>
      <c r="U58" s="50">
        <v>0</v>
      </c>
      <c r="V58" s="50">
        <v>0.52346927104246266</v>
      </c>
      <c r="W58" s="50">
        <v>0</v>
      </c>
      <c r="X58" s="50">
        <v>0</v>
      </c>
      <c r="Y58" s="50">
        <v>0.16076937369736166</v>
      </c>
      <c r="Z58" s="50">
        <v>0.38705285700118996</v>
      </c>
      <c r="AA58" s="50">
        <v>0.46388057157707413</v>
      </c>
      <c r="AB58" s="50">
        <v>0.19633896210542862</v>
      </c>
      <c r="AC58" s="50">
        <v>0.31737978280629026</v>
      </c>
      <c r="AE58" s="50">
        <v>0.59123402490620924</v>
      </c>
      <c r="AF58" s="50">
        <v>0.16712782643592086</v>
      </c>
      <c r="AG58" s="50">
        <v>1.2315471636918822</v>
      </c>
      <c r="AH58" s="50">
        <v>0.4523287911338002</v>
      </c>
      <c r="AI58" s="50">
        <v>0.14933568137425973</v>
      </c>
      <c r="AJ58" s="50">
        <v>0.19691586368248881</v>
      </c>
      <c r="AK58" s="50">
        <v>0.26557061551028471</v>
      </c>
      <c r="AL58" s="50">
        <v>0.14933568137425979</v>
      </c>
      <c r="AM58" s="50">
        <v>0.58884800844654761</v>
      </c>
      <c r="AN58" s="50">
        <v>0.60469847051789838</v>
      </c>
      <c r="AO58" s="50">
        <v>0.3918351696891601</v>
      </c>
      <c r="AP58" s="50">
        <v>1.1009288223982949</v>
      </c>
      <c r="AR58" s="50">
        <v>0.45049033525759408</v>
      </c>
      <c r="AS58" s="50">
        <v>0</v>
      </c>
      <c r="AT58" s="50">
        <v>0.2013637587987416</v>
      </c>
      <c r="AU58" s="50">
        <v>0.15919612978380604</v>
      </c>
      <c r="AV58" s="50">
        <v>0.28842716089498449</v>
      </c>
      <c r="AW58" s="50">
        <v>0</v>
      </c>
      <c r="AX58" s="50">
        <v>0</v>
      </c>
      <c r="AY58" s="50">
        <v>0</v>
      </c>
      <c r="AZ58" s="50">
        <v>0</v>
      </c>
      <c r="BA58" s="50">
        <v>0.16570061106657874</v>
      </c>
      <c r="BB58" s="50">
        <v>0.25090917332663759</v>
      </c>
      <c r="BC58" s="50">
        <v>0.16770099939188257</v>
      </c>
      <c r="BE58" s="50">
        <v>1.2493095914223844</v>
      </c>
      <c r="BF58" s="50">
        <v>0.64852775088894032</v>
      </c>
      <c r="BG58" s="50">
        <v>1.7687968892959227</v>
      </c>
      <c r="BH58" s="50">
        <v>1.1476282993246834</v>
      </c>
      <c r="BI58" s="50">
        <v>0.4464227271100476</v>
      </c>
      <c r="BJ58" s="50">
        <v>0.39279633484514592</v>
      </c>
      <c r="BK58" s="50">
        <v>0.51005719598324761</v>
      </c>
      <c r="BL58" s="50">
        <v>0.71294149969220033</v>
      </c>
      <c r="BM58" s="50">
        <v>1.0645186106473745</v>
      </c>
      <c r="BN58" s="50">
        <v>1.7053703258952513</v>
      </c>
      <c r="BO58" s="50">
        <v>0.7060363609468665</v>
      </c>
      <c r="BP58" s="50">
        <v>0.8927817132312128</v>
      </c>
      <c r="BR58" s="50">
        <v>1.3997341567182033</v>
      </c>
      <c r="BS58" s="50">
        <v>1.0209261082879726</v>
      </c>
      <c r="BT58" s="50">
        <v>0.80172406766949722</v>
      </c>
      <c r="BU58" s="50">
        <v>0</v>
      </c>
      <c r="BV58" s="50">
        <v>0.20079706937895331</v>
      </c>
      <c r="BW58" s="50">
        <v>0.15034487768989202</v>
      </c>
      <c r="BX58" s="50">
        <v>0.1642108043439317</v>
      </c>
      <c r="BY58" s="50">
        <v>0</v>
      </c>
      <c r="BZ58" s="50">
        <v>0.41733921967584314</v>
      </c>
      <c r="CA58" s="50">
        <v>0.52234272350029087</v>
      </c>
      <c r="CB58" s="50">
        <v>0.87968112072673443</v>
      </c>
      <c r="CC58" s="50">
        <v>1.7936043408552522</v>
      </c>
      <c r="CE58" s="50">
        <v>0.26989656834390019</v>
      </c>
      <c r="CF58" s="50">
        <v>0.48430643697003734</v>
      </c>
      <c r="CG58" s="50">
        <v>0.58277068154842004</v>
      </c>
      <c r="CH58" s="50">
        <v>0.326675525146916</v>
      </c>
      <c r="CI58" s="50">
        <v>0.20364117853345318</v>
      </c>
      <c r="CJ58" s="50">
        <v>0</v>
      </c>
      <c r="CK58" s="50">
        <v>0</v>
      </c>
      <c r="CL58" s="50">
        <v>0</v>
      </c>
      <c r="CM58" s="50">
        <v>0</v>
      </c>
      <c r="CN58" s="50">
        <v>0.44540966533253112</v>
      </c>
      <c r="CO58" s="50">
        <v>0</v>
      </c>
      <c r="CP58" s="50">
        <v>0.15689558152833172</v>
      </c>
      <c r="CR58" s="50">
        <v>0.72540039212485674</v>
      </c>
      <c r="CS58" s="50">
        <v>0.24735862485875085</v>
      </c>
      <c r="CT58" s="50">
        <v>0.29838967814269163</v>
      </c>
      <c r="CU58" s="50">
        <v>0.4869976084614655</v>
      </c>
      <c r="CV58" s="50">
        <v>0</v>
      </c>
      <c r="CW58" s="50">
        <v>0.1878201638783113</v>
      </c>
      <c r="CX58" s="50">
        <v>0</v>
      </c>
      <c r="CY58" s="50">
        <v>0</v>
      </c>
      <c r="CZ58" s="50">
        <v>0.27595788002242877</v>
      </c>
      <c r="DA58" s="50">
        <v>0.37012906302547816</v>
      </c>
      <c r="DB58" s="50">
        <v>0.30181285350478737</v>
      </c>
      <c r="DC58" s="50">
        <v>0.20478629963684322</v>
      </c>
      <c r="DD58" s="81"/>
      <c r="DE58" s="50">
        <v>0.37371961916482543</v>
      </c>
      <c r="DF58" s="50">
        <v>0.60381801277839908</v>
      </c>
      <c r="DG58" s="50">
        <v>0.39668794805094948</v>
      </c>
      <c r="DH58" s="50">
        <v>0.65369146878055395</v>
      </c>
      <c r="DI58" s="50">
        <v>0.60716830465593152</v>
      </c>
      <c r="DJ58" s="50">
        <v>0.26397228182580817</v>
      </c>
      <c r="DK58" s="50">
        <v>0</v>
      </c>
      <c r="DL58" s="50">
        <v>0.14794580291697129</v>
      </c>
      <c r="DM58" s="50">
        <v>0.29144311434704262</v>
      </c>
      <c r="DN58" s="50">
        <v>0</v>
      </c>
      <c r="DO58" s="50">
        <v>0.38136564134521284</v>
      </c>
      <c r="DP58" s="50">
        <v>0.59732917330021607</v>
      </c>
      <c r="DQ58" s="81"/>
      <c r="DS58" s="50">
        <v>1.7466666952467347</v>
      </c>
      <c r="DT58" s="50">
        <v>0.52810831115676049</v>
      </c>
      <c r="DU58" s="50">
        <v>0.74082398730561694</v>
      </c>
      <c r="DV58" s="50">
        <v>0.48699760846146584</v>
      </c>
      <c r="DW58" s="50">
        <v>0.65798748903038584</v>
      </c>
      <c r="DX58" s="50">
        <v>0.41733921967584298</v>
      </c>
      <c r="DY58" s="50">
        <v>0.20079706937895325</v>
      </c>
      <c r="DZ58" s="50">
        <v>0.28767013461277868</v>
      </c>
      <c r="EA58" s="50">
        <v>0.31325221804499431</v>
      </c>
      <c r="EB58" s="50">
        <v>0.76076819187403621</v>
      </c>
      <c r="EC58" s="50">
        <v>0.64434043931054508</v>
      </c>
      <c r="ED58" s="50">
        <v>1.8085995622561155</v>
      </c>
      <c r="EF58" s="50">
        <v>4.670962151260488</v>
      </c>
      <c r="EG58" s="50">
        <v>2.3462707630374116</v>
      </c>
      <c r="EH58" s="50">
        <v>1.4733711886142955</v>
      </c>
      <c r="EI58" s="50">
        <v>0.52106792486265174</v>
      </c>
      <c r="EJ58" s="50">
        <v>0.52018041334564402</v>
      </c>
      <c r="EK58" s="50">
        <v>1.2390261746807523</v>
      </c>
      <c r="EL58" s="50">
        <v>0.87215547269727667</v>
      </c>
      <c r="EM58" s="50">
        <v>0.60469847051789838</v>
      </c>
      <c r="EN58" s="50">
        <v>1.9790098858673664</v>
      </c>
      <c r="EO58" s="50">
        <v>2.2881315241048492</v>
      </c>
      <c r="EP58" s="50">
        <v>4.7865066473569708</v>
      </c>
      <c r="EQ58" s="50">
        <v>3.9778959382019377</v>
      </c>
      <c r="ES58" s="50">
        <v>0.14887142570286671</v>
      </c>
      <c r="ET58" s="50">
        <v>0</v>
      </c>
      <c r="EU58" s="50">
        <v>0.30150057949593112</v>
      </c>
      <c r="EV58" s="50">
        <v>0</v>
      </c>
      <c r="EW58" s="50">
        <v>0</v>
      </c>
      <c r="EX58" s="50">
        <v>0</v>
      </c>
      <c r="EY58" s="50">
        <v>0</v>
      </c>
      <c r="EZ58" s="50">
        <v>0</v>
      </c>
      <c r="FA58" s="50">
        <v>0</v>
      </c>
      <c r="FB58" s="50">
        <v>0</v>
      </c>
      <c r="FC58" s="50">
        <v>0</v>
      </c>
      <c r="FD58" s="50">
        <v>0</v>
      </c>
      <c r="FF58" s="50">
        <v>5.5112050254557952</v>
      </c>
      <c r="FG58" s="50">
        <v>4.1459734071373306</v>
      </c>
      <c r="FH58" s="50">
        <v>6.2933108403034002</v>
      </c>
      <c r="FI58" s="50">
        <v>2.8121395421491515</v>
      </c>
      <c r="FJ58" s="50">
        <v>1.960528085032105</v>
      </c>
      <c r="FK58" s="50">
        <v>0.17792733678118833</v>
      </c>
      <c r="FL58" s="50">
        <v>0.8705821318753888</v>
      </c>
      <c r="FM58" s="50">
        <v>1.7101945672429995</v>
      </c>
      <c r="FN58" s="50">
        <v>2.5566543304493812</v>
      </c>
      <c r="FO58" s="50">
        <v>2.1885380997542478</v>
      </c>
      <c r="FP58" s="50">
        <v>3.3698981609308394</v>
      </c>
      <c r="FQ58" s="50">
        <v>5.1922335137454851</v>
      </c>
      <c r="FS58" s="50">
        <v>0.50453714461240251</v>
      </c>
      <c r="FT58" s="50">
        <v>0.28385131669642083</v>
      </c>
      <c r="FU58" s="50">
        <v>0.26342508235328627</v>
      </c>
      <c r="FV58" s="50">
        <v>0</v>
      </c>
      <c r="FW58" s="50">
        <v>0</v>
      </c>
      <c r="FX58" s="50">
        <v>0</v>
      </c>
      <c r="FY58" s="50">
        <v>0</v>
      </c>
      <c r="FZ58" s="50">
        <v>0</v>
      </c>
      <c r="GA58" s="50">
        <v>0.36463879824242035</v>
      </c>
      <c r="GB58" s="50">
        <v>0.15450635007056068</v>
      </c>
      <c r="GC58" s="50">
        <v>0.19923477068200351</v>
      </c>
      <c r="GD58" s="50">
        <v>0.42057857826089495</v>
      </c>
    </row>
    <row r="59" spans="4:186" ht="15.75" thickBot="1" x14ac:dyDescent="0.3">
      <c r="D59" s="39">
        <v>8.3333333333333301E-2</v>
      </c>
      <c r="E59" s="50">
        <v>0.79875105191114593</v>
      </c>
      <c r="F59" s="50">
        <v>0.66293895732285912</v>
      </c>
      <c r="G59" s="50">
        <v>0.64245531842789638</v>
      </c>
      <c r="H59" s="50">
        <v>0</v>
      </c>
      <c r="I59" s="50">
        <v>0.14933568137425979</v>
      </c>
      <c r="J59" s="50">
        <v>0</v>
      </c>
      <c r="K59" s="50">
        <v>0</v>
      </c>
      <c r="L59" s="50">
        <v>0.15261252428965069</v>
      </c>
      <c r="M59" s="50">
        <v>0.38515088077034915</v>
      </c>
      <c r="N59" s="50">
        <v>1.6694773793664597</v>
      </c>
      <c r="O59" s="50">
        <v>0.37948235763785976</v>
      </c>
      <c r="P59" s="50">
        <v>0.54972494561640917</v>
      </c>
      <c r="R59" s="50">
        <v>0.85495266763081046</v>
      </c>
      <c r="S59" s="50">
        <v>0.50839697495057978</v>
      </c>
      <c r="T59" s="50">
        <v>0.53368118653475161</v>
      </c>
      <c r="U59" s="50">
        <v>0</v>
      </c>
      <c r="V59" s="50">
        <v>0.50784436959141355</v>
      </c>
      <c r="W59" s="50">
        <v>0</v>
      </c>
      <c r="X59" s="50">
        <v>0</v>
      </c>
      <c r="Y59" s="50">
        <v>0.13451834921285355</v>
      </c>
      <c r="Z59" s="50">
        <v>0.42337779708041867</v>
      </c>
      <c r="AA59" s="50">
        <v>0.4225302158895497</v>
      </c>
      <c r="AB59" s="50">
        <v>0.20451872175306027</v>
      </c>
      <c r="AC59" s="50">
        <v>0.29761531085266663</v>
      </c>
      <c r="AE59" s="50">
        <v>0.64760523644567436</v>
      </c>
      <c r="AF59" s="50">
        <v>0.17558604949869486</v>
      </c>
      <c r="AG59" s="50">
        <v>1.2652410852063711</v>
      </c>
      <c r="AH59" s="50">
        <v>0.41733921967584298</v>
      </c>
      <c r="AI59" s="50">
        <v>0.18215628492030253</v>
      </c>
      <c r="AJ59" s="50">
        <v>0.16580025063761289</v>
      </c>
      <c r="AK59" s="50">
        <v>0.1498009012315398</v>
      </c>
      <c r="AL59" s="50">
        <v>0</v>
      </c>
      <c r="AM59" s="50">
        <v>0.43976483070472966</v>
      </c>
      <c r="AN59" s="50">
        <v>0.77087314103180948</v>
      </c>
      <c r="AO59" s="50">
        <v>0.32413001306798223</v>
      </c>
      <c r="AP59" s="50">
        <v>1.2159003790136143</v>
      </c>
      <c r="AR59" s="50">
        <v>0.46700784583643884</v>
      </c>
      <c r="AS59" s="50">
        <v>0</v>
      </c>
      <c r="AT59" s="50">
        <v>0.14473634799343824</v>
      </c>
      <c r="AU59" s="50">
        <v>0.2537739508434636</v>
      </c>
      <c r="AV59" s="50">
        <v>0.26628837354274137</v>
      </c>
      <c r="AW59" s="50">
        <v>0</v>
      </c>
      <c r="AX59" s="50">
        <v>0</v>
      </c>
      <c r="AY59" s="50">
        <v>0</v>
      </c>
      <c r="AZ59" s="50">
        <v>0</v>
      </c>
      <c r="BA59" s="50">
        <v>0.14702402487231062</v>
      </c>
      <c r="BB59" s="50">
        <v>0.28986916754415831</v>
      </c>
      <c r="BC59" s="50">
        <v>0.14473634799343832</v>
      </c>
      <c r="BE59" s="50">
        <v>1.0630933934622231</v>
      </c>
      <c r="BF59" s="50">
        <v>0.83578964394915267</v>
      </c>
      <c r="BG59" s="50">
        <v>1.7466666952467347</v>
      </c>
      <c r="BH59" s="50">
        <v>1.2760710518203255</v>
      </c>
      <c r="BI59" s="50">
        <v>0.5023403241427542</v>
      </c>
      <c r="BJ59" s="50">
        <v>0.43151945688365523</v>
      </c>
      <c r="BK59" s="50">
        <v>0.51338847341882909</v>
      </c>
      <c r="BL59" s="50">
        <v>0.77668737035805513</v>
      </c>
      <c r="BM59" s="50">
        <v>1.0663614006783344</v>
      </c>
      <c r="BN59" s="50">
        <v>1.8591868683185859</v>
      </c>
      <c r="BO59" s="50">
        <v>0.72888677062811247</v>
      </c>
      <c r="BP59" s="50">
        <v>0.71707848069783442</v>
      </c>
      <c r="BR59" s="50">
        <v>1.2023186393118399</v>
      </c>
      <c r="BS59" s="50">
        <v>0.86839384773894823</v>
      </c>
      <c r="BT59" s="50">
        <v>0.70471533321537949</v>
      </c>
      <c r="BU59" s="50">
        <v>0</v>
      </c>
      <c r="BV59" s="50">
        <v>0.19132535647622997</v>
      </c>
      <c r="BW59" s="50">
        <v>0.16890892513416406</v>
      </c>
      <c r="BX59" s="50">
        <v>0</v>
      </c>
      <c r="BY59" s="50">
        <v>0</v>
      </c>
      <c r="BZ59" s="50">
        <v>0.3637241528542503</v>
      </c>
      <c r="CA59" s="50">
        <v>0.49361681032293614</v>
      </c>
      <c r="CB59" s="50">
        <v>0.85697383149395701</v>
      </c>
      <c r="CC59" s="50">
        <v>1.5899921328840008</v>
      </c>
      <c r="CE59" s="50">
        <v>0.21057633757584174</v>
      </c>
      <c r="CF59" s="50">
        <v>0.46328648767289093</v>
      </c>
      <c r="CG59" s="50">
        <v>0.56490772034877257</v>
      </c>
      <c r="CH59" s="50">
        <v>0.31160062803806676</v>
      </c>
      <c r="CI59" s="50">
        <v>0.19518854143360878</v>
      </c>
      <c r="CJ59" s="50">
        <v>0</v>
      </c>
      <c r="CK59" s="50">
        <v>0</v>
      </c>
      <c r="CL59" s="50">
        <v>0</v>
      </c>
      <c r="CM59" s="50">
        <v>0</v>
      </c>
      <c r="CN59" s="50">
        <v>0.45458257683892339</v>
      </c>
      <c r="CO59" s="50">
        <v>0</v>
      </c>
      <c r="CP59" s="50">
        <v>0.15026708627490007</v>
      </c>
      <c r="CR59" s="50">
        <v>0.74932826176165168</v>
      </c>
      <c r="CS59" s="50">
        <v>0.17904766919645729</v>
      </c>
      <c r="CT59" s="50">
        <v>0.28465527576438554</v>
      </c>
      <c r="CU59" s="50">
        <v>0.49818395127724813</v>
      </c>
      <c r="CV59" s="50">
        <v>0</v>
      </c>
      <c r="CW59" s="50">
        <v>0.20215891375549835</v>
      </c>
      <c r="CX59" s="50">
        <v>0</v>
      </c>
      <c r="CY59" s="50">
        <v>0</v>
      </c>
      <c r="CZ59" s="50">
        <v>0.17047772870192862</v>
      </c>
      <c r="DA59" s="50">
        <v>0.28767013461277879</v>
      </c>
      <c r="DB59" s="50">
        <v>0.39665671359926591</v>
      </c>
      <c r="DC59" s="50">
        <v>0.25148500504836718</v>
      </c>
      <c r="DD59" s="81"/>
      <c r="DE59" s="50">
        <v>0.41091048806363445</v>
      </c>
      <c r="DF59" s="50">
        <v>0.57430337730545167</v>
      </c>
      <c r="DG59" s="50">
        <v>0.39109211962870277</v>
      </c>
      <c r="DH59" s="50">
        <v>0.60018785411346431</v>
      </c>
      <c r="DI59" s="50">
        <v>0.66060027548450972</v>
      </c>
      <c r="DJ59" s="50">
        <v>0.2074942145496986</v>
      </c>
      <c r="DK59" s="50">
        <v>0</v>
      </c>
      <c r="DL59" s="50">
        <v>0.15308452145354073</v>
      </c>
      <c r="DM59" s="50">
        <v>0.19981732812261632</v>
      </c>
      <c r="DN59" s="50">
        <v>0.14247252571353913</v>
      </c>
      <c r="DO59" s="50">
        <v>0.38896108458625034</v>
      </c>
      <c r="DP59" s="50">
        <v>0.57797094723507281</v>
      </c>
      <c r="DQ59" s="81"/>
      <c r="DS59" s="50">
        <v>1.8874077180906756</v>
      </c>
      <c r="DT59" s="50">
        <v>0.59297124424221093</v>
      </c>
      <c r="DU59" s="50">
        <v>0.8580634687128702</v>
      </c>
      <c r="DV59" s="50">
        <v>0.4694498640014475</v>
      </c>
      <c r="DW59" s="50">
        <v>0.60716830465593119</v>
      </c>
      <c r="DX59" s="50">
        <v>0.44601731827109509</v>
      </c>
      <c r="DY59" s="50">
        <v>0.2013637587987416</v>
      </c>
      <c r="DZ59" s="50">
        <v>0.34563701508243222</v>
      </c>
      <c r="EA59" s="50">
        <v>0.37948235763786003</v>
      </c>
      <c r="EB59" s="50">
        <v>0.80619740927860473</v>
      </c>
      <c r="EC59" s="50">
        <v>0.51298054154071038</v>
      </c>
      <c r="ED59" s="50">
        <v>1.811106862586465</v>
      </c>
      <c r="EF59" s="50">
        <v>3.9930303069074746</v>
      </c>
      <c r="EG59" s="50">
        <v>2.3462707630374102</v>
      </c>
      <c r="EH59" s="50">
        <v>1.5853967827462676</v>
      </c>
      <c r="EI59" s="50">
        <v>0.50611546613310232</v>
      </c>
      <c r="EJ59" s="50">
        <v>0.54856844190280163</v>
      </c>
      <c r="EK59" s="50">
        <v>1.2885814636917001</v>
      </c>
      <c r="EL59" s="50">
        <v>0.93015805345297509</v>
      </c>
      <c r="EM59" s="50">
        <v>0.60716830465593186</v>
      </c>
      <c r="EN59" s="50">
        <v>1.9030070000662993</v>
      </c>
      <c r="EO59" s="50">
        <v>2.2708481868376484</v>
      </c>
      <c r="EP59" s="50">
        <v>4.7535828720215019</v>
      </c>
      <c r="EQ59" s="50">
        <v>3.8192331846284606</v>
      </c>
      <c r="ES59" s="50">
        <v>0</v>
      </c>
      <c r="ET59" s="50">
        <v>0</v>
      </c>
      <c r="EU59" s="50">
        <v>0.2991653874900766</v>
      </c>
      <c r="EV59" s="50">
        <v>0</v>
      </c>
      <c r="EW59" s="50">
        <v>0</v>
      </c>
      <c r="EX59" s="50">
        <v>0</v>
      </c>
      <c r="EY59" s="50">
        <v>0</v>
      </c>
      <c r="EZ59" s="50">
        <v>0</v>
      </c>
      <c r="FA59" s="50">
        <v>0</v>
      </c>
      <c r="FB59" s="50">
        <v>0</v>
      </c>
      <c r="FC59" s="50">
        <v>0</v>
      </c>
      <c r="FD59" s="50">
        <v>0</v>
      </c>
      <c r="FF59" s="50">
        <v>5.4290697837312338</v>
      </c>
      <c r="FG59" s="50">
        <v>4.3322820272054692</v>
      </c>
      <c r="FH59" s="50">
        <v>5.59289666835146</v>
      </c>
      <c r="FI59" s="50">
        <v>3.0877447739182369</v>
      </c>
      <c r="FJ59" s="50">
        <v>2.0355129881550154</v>
      </c>
      <c r="FK59" s="50">
        <v>0.19176425981856601</v>
      </c>
      <c r="FL59" s="50">
        <v>0.98157638955936843</v>
      </c>
      <c r="FM59" s="50">
        <v>1.6015193390087898</v>
      </c>
      <c r="FN59" s="50">
        <v>2.2427112929203497</v>
      </c>
      <c r="FO59" s="50">
        <v>2.4993534664127131</v>
      </c>
      <c r="FP59" s="50">
        <v>3.8487390116269005</v>
      </c>
      <c r="FQ59" s="50">
        <v>5.1295566032621451</v>
      </c>
      <c r="FS59" s="50">
        <v>0.48821623691570892</v>
      </c>
      <c r="FT59" s="50">
        <v>0.29138680409131901</v>
      </c>
      <c r="FU59" s="50">
        <v>0.17277226375716842</v>
      </c>
      <c r="FV59" s="50">
        <v>0</v>
      </c>
      <c r="FW59" s="50">
        <v>0</v>
      </c>
      <c r="FX59" s="50">
        <v>0</v>
      </c>
      <c r="FY59" s="50">
        <v>0</v>
      </c>
      <c r="FZ59" s="50">
        <v>0</v>
      </c>
      <c r="GA59" s="50">
        <v>0.26767970389959139</v>
      </c>
      <c r="GB59" s="50">
        <v>0.17174994532913757</v>
      </c>
      <c r="GC59" s="50">
        <v>0.17792733678118855</v>
      </c>
      <c r="GD59" s="50">
        <v>0.39202107914503126</v>
      </c>
    </row>
    <row r="60" spans="4:186" ht="15.75" thickBot="1" x14ac:dyDescent="0.3">
      <c r="D60" s="39">
        <v>0.125</v>
      </c>
      <c r="E60" s="50">
        <v>0.92203681266683057</v>
      </c>
      <c r="F60" s="50">
        <v>0.6775620894717298</v>
      </c>
      <c r="G60" s="50">
        <v>0.52465505914633703</v>
      </c>
      <c r="H60" s="50">
        <v>0</v>
      </c>
      <c r="I60" s="50">
        <v>0.18535817821934894</v>
      </c>
      <c r="J60" s="50">
        <v>0</v>
      </c>
      <c r="K60" s="50">
        <v>0.13757546876736346</v>
      </c>
      <c r="L60" s="50">
        <v>0.25079411256414125</v>
      </c>
      <c r="M60" s="50">
        <v>0.44184245639925057</v>
      </c>
      <c r="N60" s="50">
        <v>1.3890654973411365</v>
      </c>
      <c r="O60" s="50">
        <v>0.31740670297219603</v>
      </c>
      <c r="P60" s="50">
        <v>0.57319763947178637</v>
      </c>
      <c r="R60" s="50">
        <v>0.92514532713815867</v>
      </c>
      <c r="S60" s="50">
        <v>0.54576654542465031</v>
      </c>
      <c r="T60" s="50">
        <v>0.60716830465593152</v>
      </c>
      <c r="U60" s="50">
        <v>0</v>
      </c>
      <c r="V60" s="50">
        <v>0.49687619182855031</v>
      </c>
      <c r="W60" s="50">
        <v>0</v>
      </c>
      <c r="X60" s="50">
        <v>0</v>
      </c>
      <c r="Y60" s="50">
        <v>0.18004230669578791</v>
      </c>
      <c r="Z60" s="50">
        <v>0.45763360985383389</v>
      </c>
      <c r="AA60" s="50">
        <v>0.34222895085705546</v>
      </c>
      <c r="AB60" s="50">
        <v>0.24735862485875076</v>
      </c>
      <c r="AC60" s="50">
        <v>0.28390486681262256</v>
      </c>
      <c r="AE60" s="50">
        <v>0.73378644128129766</v>
      </c>
      <c r="AF60" s="50">
        <v>0.19396094415233073</v>
      </c>
      <c r="AG60" s="50">
        <v>1.0331074852887991</v>
      </c>
      <c r="AH60" s="50">
        <v>0.37293970368748497</v>
      </c>
      <c r="AI60" s="50">
        <v>0.15403143334380268</v>
      </c>
      <c r="AJ60" s="50">
        <v>0.17631308655645497</v>
      </c>
      <c r="AK60" s="50">
        <v>0.14564854919176062</v>
      </c>
      <c r="AL60" s="50">
        <v>0.14023243300850932</v>
      </c>
      <c r="AM60" s="50">
        <v>0.54610665751214282</v>
      </c>
      <c r="AN60" s="50">
        <v>0.8349155394594916</v>
      </c>
      <c r="AO60" s="50">
        <v>0.31740670297219598</v>
      </c>
      <c r="AP60" s="50">
        <v>1.2315471636918829</v>
      </c>
      <c r="AR60" s="50">
        <v>0.44237967803120065</v>
      </c>
      <c r="AS60" s="50">
        <v>0</v>
      </c>
      <c r="AT60" s="50">
        <v>0.14473634799343824</v>
      </c>
      <c r="AU60" s="50">
        <v>0.25090917332663754</v>
      </c>
      <c r="AV60" s="50">
        <v>0.296842284458046</v>
      </c>
      <c r="AW60" s="50">
        <v>0</v>
      </c>
      <c r="AX60" s="50">
        <v>0</v>
      </c>
      <c r="AY60" s="50">
        <v>0</v>
      </c>
      <c r="AZ60" s="50">
        <v>0</v>
      </c>
      <c r="BA60" s="50">
        <v>0.14382796353095156</v>
      </c>
      <c r="BB60" s="50">
        <v>0.25090917332663759</v>
      </c>
      <c r="BC60" s="50">
        <v>0.15641577885960381</v>
      </c>
      <c r="BE60" s="50">
        <v>1.2178489369429224</v>
      </c>
      <c r="BF60" s="50">
        <v>0.79414685327683465</v>
      </c>
      <c r="BG60" s="50">
        <v>1.8085995622561155</v>
      </c>
      <c r="BH60" s="50">
        <v>1.4746927364148783</v>
      </c>
      <c r="BI60" s="50">
        <v>0.50014988977461883</v>
      </c>
      <c r="BJ60" s="50">
        <v>0.39375907053208337</v>
      </c>
      <c r="BK60" s="50">
        <v>0.43138731864116703</v>
      </c>
      <c r="BL60" s="50">
        <v>0.76508800097219132</v>
      </c>
      <c r="BM60" s="50">
        <v>1.1456930074909981</v>
      </c>
      <c r="BN60" s="50">
        <v>1.7687968892959227</v>
      </c>
      <c r="BO60" s="50">
        <v>0.67540404178095992</v>
      </c>
      <c r="BP60" s="50">
        <v>0.68041698216964341</v>
      </c>
      <c r="BR60" s="50">
        <v>1.1678594045072637</v>
      </c>
      <c r="BS60" s="50">
        <v>0.90005403204093004</v>
      </c>
      <c r="BT60" s="50">
        <v>0.6514856836315589</v>
      </c>
      <c r="BU60" s="50">
        <v>0</v>
      </c>
      <c r="BV60" s="50">
        <v>0.18643375491514164</v>
      </c>
      <c r="BW60" s="50">
        <v>0.16426032011533731</v>
      </c>
      <c r="BX60" s="50">
        <v>0.1593093177104149</v>
      </c>
      <c r="BY60" s="50">
        <v>0</v>
      </c>
      <c r="BZ60" s="50">
        <v>0.42337779708041812</v>
      </c>
      <c r="CA60" s="50">
        <v>0.47753355135475223</v>
      </c>
      <c r="CB60" s="50">
        <v>1.0281072739134194</v>
      </c>
      <c r="CC60" s="50">
        <v>1.3657855584815579</v>
      </c>
      <c r="CE60" s="50">
        <v>0.19352658552199495</v>
      </c>
      <c r="CF60" s="50">
        <v>0.45641744321856575</v>
      </c>
      <c r="CG60" s="50">
        <v>0.51338847341882943</v>
      </c>
      <c r="CH60" s="50">
        <v>0.28285651158665537</v>
      </c>
      <c r="CI60" s="50">
        <v>0.17951638013474799</v>
      </c>
      <c r="CJ60" s="50">
        <v>0</v>
      </c>
      <c r="CK60" s="50">
        <v>0</v>
      </c>
      <c r="CL60" s="50">
        <v>0</v>
      </c>
      <c r="CM60" s="50">
        <v>0</v>
      </c>
      <c r="CN60" s="50">
        <v>0.47225114871241636</v>
      </c>
      <c r="CO60" s="50">
        <v>0</v>
      </c>
      <c r="CP60" s="50">
        <v>0.16028170151145474</v>
      </c>
      <c r="CR60" s="50">
        <v>0.66321996949959694</v>
      </c>
      <c r="CS60" s="50">
        <v>0.20839245665850908</v>
      </c>
      <c r="CT60" s="50">
        <v>0.28390486681262256</v>
      </c>
      <c r="CU60" s="50">
        <v>0.45656934607172972</v>
      </c>
      <c r="CV60" s="50">
        <v>0</v>
      </c>
      <c r="CW60" s="50">
        <v>0.14938215995511966</v>
      </c>
      <c r="CX60" s="50">
        <v>0</v>
      </c>
      <c r="CY60" s="50">
        <v>0</v>
      </c>
      <c r="CZ60" s="50">
        <v>0.15131172282557884</v>
      </c>
      <c r="DA60" s="50">
        <v>0.3371589753668493</v>
      </c>
      <c r="DB60" s="50">
        <v>0.32923432968699773</v>
      </c>
      <c r="DC60" s="50">
        <v>0.16820359945576327</v>
      </c>
      <c r="DD60" s="81"/>
      <c r="DE60" s="50">
        <v>0.45766796845108565</v>
      </c>
      <c r="DF60" s="50">
        <v>0.52198096248879289</v>
      </c>
      <c r="DG60" s="50">
        <v>0.46596386445170734</v>
      </c>
      <c r="DH60" s="50">
        <v>0.61295738476659389</v>
      </c>
      <c r="DI60" s="50">
        <v>0.4607672895728796</v>
      </c>
      <c r="DJ60" s="50">
        <v>0.18559086782913492</v>
      </c>
      <c r="DK60" s="50">
        <v>0</v>
      </c>
      <c r="DL60" s="50">
        <v>0.15545911008829438</v>
      </c>
      <c r="DM60" s="50">
        <v>0.15919612978380604</v>
      </c>
      <c r="DN60" s="50">
        <v>0</v>
      </c>
      <c r="DO60" s="50">
        <v>0.43357105150843001</v>
      </c>
      <c r="DP60" s="50">
        <v>0.68308877355664821</v>
      </c>
      <c r="DQ60" s="81"/>
      <c r="DS60" s="50">
        <v>1.6505420896123657</v>
      </c>
      <c r="DT60" s="50">
        <v>0.56642432572980905</v>
      </c>
      <c r="DU60" s="50">
        <v>0.90563500326779611</v>
      </c>
      <c r="DV60" s="50">
        <v>0.46190720363471854</v>
      </c>
      <c r="DW60" s="50">
        <v>0.56373001179084103</v>
      </c>
      <c r="DX60" s="50">
        <v>0.36372415285425014</v>
      </c>
      <c r="DY60" s="50">
        <v>0.19242387259455704</v>
      </c>
      <c r="DZ60" s="50">
        <v>0.3516554360646521</v>
      </c>
      <c r="EA60" s="50">
        <v>0.35917386207562263</v>
      </c>
      <c r="EB60" s="50">
        <v>0.86587346471043924</v>
      </c>
      <c r="EC60" s="50">
        <v>0.4814677871438931</v>
      </c>
      <c r="ED60" s="50">
        <v>1.7811718228204771</v>
      </c>
      <c r="EF60" s="50">
        <v>4.0776852488033892</v>
      </c>
      <c r="EG60" s="50">
        <v>2.2978401129394714</v>
      </c>
      <c r="EH60" s="50">
        <v>1.7101945672429986</v>
      </c>
      <c r="EI60" s="50">
        <v>0.50839697495057978</v>
      </c>
      <c r="EJ60" s="50">
        <v>0.59488611223015353</v>
      </c>
      <c r="EK60" s="50">
        <v>1.3223417289123458</v>
      </c>
      <c r="EL60" s="50">
        <v>1.0226604104797739</v>
      </c>
      <c r="EM60" s="50">
        <v>0.6034660691233118</v>
      </c>
      <c r="EN60" s="50">
        <v>1.9191265034609117</v>
      </c>
      <c r="EO60" s="50">
        <v>2.2110421722106648</v>
      </c>
      <c r="EP60" s="50">
        <v>4.4505501279878592</v>
      </c>
      <c r="EQ60" s="50">
        <v>3.6922446670128823</v>
      </c>
      <c r="ES60" s="50">
        <v>0.14933568137425962</v>
      </c>
      <c r="ET60" s="50">
        <v>0</v>
      </c>
      <c r="EU60" s="50">
        <v>0.29376356459452585</v>
      </c>
      <c r="EV60" s="50">
        <v>0</v>
      </c>
      <c r="EW60" s="50">
        <v>0</v>
      </c>
      <c r="EX60" s="50">
        <v>0</v>
      </c>
      <c r="EY60" s="50">
        <v>0</v>
      </c>
      <c r="EZ60" s="50">
        <v>0</v>
      </c>
      <c r="FA60" s="50">
        <v>0</v>
      </c>
      <c r="FB60" s="50">
        <v>0</v>
      </c>
      <c r="FC60" s="50">
        <v>0</v>
      </c>
      <c r="FD60" s="50">
        <v>0</v>
      </c>
      <c r="FF60" s="50">
        <v>5.113306735208722</v>
      </c>
      <c r="FG60" s="50">
        <v>4.1920393593849683</v>
      </c>
      <c r="FH60" s="50">
        <v>5.9101170132468823</v>
      </c>
      <c r="FI60" s="50">
        <v>3.3546612669768172</v>
      </c>
      <c r="FJ60" s="50">
        <v>1.6766152777570296</v>
      </c>
      <c r="FK60" s="50">
        <v>0.19807305483682475</v>
      </c>
      <c r="FL60" s="50">
        <v>0.85340009052682919</v>
      </c>
      <c r="FM60" s="50">
        <v>1.2552681327163979</v>
      </c>
      <c r="FN60" s="50">
        <v>1.9353367781042434</v>
      </c>
      <c r="FO60" s="50">
        <v>2.0328025850649496</v>
      </c>
      <c r="FP60" s="50">
        <v>3.8696182013776514</v>
      </c>
      <c r="FQ60" s="50">
        <v>4.9268498917182715</v>
      </c>
      <c r="FS60" s="50">
        <v>0.47541588903021942</v>
      </c>
      <c r="FT60" s="50">
        <v>0.29905448965820541</v>
      </c>
      <c r="FU60" s="50">
        <v>0.3062073559201916</v>
      </c>
      <c r="FV60" s="50">
        <v>0</v>
      </c>
      <c r="FW60" s="50">
        <v>0</v>
      </c>
      <c r="FX60" s="50">
        <v>0</v>
      </c>
      <c r="FY60" s="50">
        <v>0</v>
      </c>
      <c r="FZ60" s="50">
        <v>0</v>
      </c>
      <c r="GA60" s="50">
        <v>0.27748110316281127</v>
      </c>
      <c r="GB60" s="50">
        <v>0</v>
      </c>
      <c r="GC60" s="50">
        <v>0.1607042936656202</v>
      </c>
      <c r="GD60" s="50">
        <v>0.36390106148580753</v>
      </c>
    </row>
    <row r="61" spans="4:186" ht="15.75" thickBot="1" x14ac:dyDescent="0.3">
      <c r="D61" s="39">
        <v>0.16666666666666699</v>
      </c>
      <c r="E61" s="50">
        <v>0.94984329188838412</v>
      </c>
      <c r="F61" s="50">
        <v>0.73820481327731113</v>
      </c>
      <c r="G61" s="50">
        <v>0.47330449661175755</v>
      </c>
      <c r="H61" s="50">
        <v>0</v>
      </c>
      <c r="I61" s="50">
        <v>0.19966688215469375</v>
      </c>
      <c r="J61" s="50">
        <v>0</v>
      </c>
      <c r="K61" s="50">
        <v>0</v>
      </c>
      <c r="L61" s="50">
        <v>0.32224997650070131</v>
      </c>
      <c r="M61" s="50">
        <v>0.422367349304208</v>
      </c>
      <c r="N61" s="50">
        <v>1.1396514741365058</v>
      </c>
      <c r="O61" s="50">
        <v>0.38896108458625034</v>
      </c>
      <c r="P61" s="50">
        <v>0.53823281402475176</v>
      </c>
      <c r="R61" s="50">
        <v>0.94984329188838379</v>
      </c>
      <c r="S61" s="50">
        <v>0.59431992737475947</v>
      </c>
      <c r="T61" s="50">
        <v>0.67376800354742361</v>
      </c>
      <c r="U61" s="50">
        <v>0</v>
      </c>
      <c r="V61" s="50">
        <v>0.55903554597090521</v>
      </c>
      <c r="W61" s="50">
        <v>0</v>
      </c>
      <c r="X61" s="50">
        <v>0</v>
      </c>
      <c r="Y61" s="50">
        <v>0.15834087466912153</v>
      </c>
      <c r="Z61" s="50">
        <v>0.46297974315338719</v>
      </c>
      <c r="AA61" s="50">
        <v>0.43836111365596991</v>
      </c>
      <c r="AB61" s="50">
        <v>0.21231479957275753</v>
      </c>
      <c r="AC61" s="50">
        <v>0.28994519547720665</v>
      </c>
      <c r="AE61" s="50">
        <v>0.6398906295715282</v>
      </c>
      <c r="AF61" s="50">
        <v>0.21227143166939047</v>
      </c>
      <c r="AG61" s="50">
        <v>1.0774029286892886</v>
      </c>
      <c r="AH61" s="50">
        <v>0.28440499271093611</v>
      </c>
      <c r="AI61" s="50">
        <v>0.24941612602470056</v>
      </c>
      <c r="AJ61" s="50">
        <v>0.13906214833478092</v>
      </c>
      <c r="AK61" s="50">
        <v>0.19854094374957237</v>
      </c>
      <c r="AL61" s="50">
        <v>0.18109723941158862</v>
      </c>
      <c r="AM61" s="50">
        <v>0.49593312358319963</v>
      </c>
      <c r="AN61" s="50">
        <v>0.8076922125001752</v>
      </c>
      <c r="AO61" s="50">
        <v>0.31325221804499431</v>
      </c>
      <c r="AP61" s="50">
        <v>1.0630933934622231</v>
      </c>
      <c r="AR61" s="50">
        <v>0.57916840047468743</v>
      </c>
      <c r="AS61" s="50">
        <v>0</v>
      </c>
      <c r="AT61" s="50">
        <v>0.14202261280731479</v>
      </c>
      <c r="AU61" s="50">
        <v>0.20689682274462204</v>
      </c>
      <c r="AV61" s="50">
        <v>0.32306648787767461</v>
      </c>
      <c r="AW61" s="50">
        <v>0</v>
      </c>
      <c r="AX61" s="50">
        <v>0</v>
      </c>
      <c r="AY61" s="50">
        <v>0</v>
      </c>
      <c r="AZ61" s="50">
        <v>0</v>
      </c>
      <c r="BA61" s="50">
        <v>0.15498224198532673</v>
      </c>
      <c r="BB61" s="50">
        <v>0.28285651158665548</v>
      </c>
      <c r="BC61" s="50">
        <v>0.18056925945467042</v>
      </c>
      <c r="BE61" s="50">
        <v>1.1773644535901315</v>
      </c>
      <c r="BF61" s="50">
        <v>0.92614950825259523</v>
      </c>
      <c r="BG61" s="50">
        <v>1.8388402715097285</v>
      </c>
      <c r="BH61" s="50">
        <v>1.3138470543490091</v>
      </c>
      <c r="BI61" s="50">
        <v>0.39856501725446264</v>
      </c>
      <c r="BJ61" s="50">
        <v>0.32328445693895075</v>
      </c>
      <c r="BK61" s="50">
        <v>0.4353632137260503</v>
      </c>
      <c r="BL61" s="50">
        <v>0.77814548143648976</v>
      </c>
      <c r="BM61" s="50">
        <v>1.1036651811039186</v>
      </c>
      <c r="BN61" s="50">
        <v>1.6957490774115749</v>
      </c>
      <c r="BO61" s="50">
        <v>0.78360521940140504</v>
      </c>
      <c r="BP61" s="50">
        <v>0.75217741560506934</v>
      </c>
      <c r="BR61" s="50">
        <v>1.0191937679762708</v>
      </c>
      <c r="BS61" s="50">
        <v>0.94789773798849741</v>
      </c>
      <c r="BT61" s="50">
        <v>0.71294149969220033</v>
      </c>
      <c r="BU61" s="50">
        <v>0</v>
      </c>
      <c r="BV61" s="50">
        <v>0.2535652933025202</v>
      </c>
      <c r="BW61" s="50">
        <v>0.20570548121025878</v>
      </c>
      <c r="BX61" s="50">
        <v>0</v>
      </c>
      <c r="BY61" s="50">
        <v>0</v>
      </c>
      <c r="BZ61" s="50">
        <v>0.48146778714389282</v>
      </c>
      <c r="CA61" s="50">
        <v>0.43337222651083618</v>
      </c>
      <c r="CB61" s="50">
        <v>1.0905115355425856</v>
      </c>
      <c r="CC61" s="50">
        <v>1.4997593048591524</v>
      </c>
      <c r="CE61" s="50">
        <v>0.18805490896048679</v>
      </c>
      <c r="CF61" s="50">
        <v>0.43732457406762021</v>
      </c>
      <c r="CG61" s="50">
        <v>0.44947112674117684</v>
      </c>
      <c r="CH61" s="50">
        <v>0.25233885179735138</v>
      </c>
      <c r="CI61" s="50">
        <v>0.15834087466912153</v>
      </c>
      <c r="CJ61" s="50">
        <v>0</v>
      </c>
      <c r="CK61" s="50">
        <v>0</v>
      </c>
      <c r="CL61" s="50">
        <v>0</v>
      </c>
      <c r="CM61" s="50">
        <v>0</v>
      </c>
      <c r="CN61" s="50">
        <v>0.46076728957287927</v>
      </c>
      <c r="CO61" s="50">
        <v>0</v>
      </c>
      <c r="CP61" s="50">
        <v>0.13978725101436662</v>
      </c>
      <c r="CR61" s="50">
        <v>0.55088307363271871</v>
      </c>
      <c r="CS61" s="50">
        <v>0.20015072737781764</v>
      </c>
      <c r="CT61" s="50">
        <v>0.27943009201837288</v>
      </c>
      <c r="CU61" s="50">
        <v>0.51802681867625044</v>
      </c>
      <c r="CV61" s="50">
        <v>0</v>
      </c>
      <c r="CW61" s="50">
        <v>0.13814827077510916</v>
      </c>
      <c r="CX61" s="50">
        <v>0</v>
      </c>
      <c r="CY61" s="50">
        <v>0</v>
      </c>
      <c r="CZ61" s="50">
        <v>0.17364441746015868</v>
      </c>
      <c r="DA61" s="50">
        <v>0.45049033525759447</v>
      </c>
      <c r="DB61" s="50">
        <v>0.26693546047862476</v>
      </c>
      <c r="DC61" s="50">
        <v>0.21174728765884929</v>
      </c>
      <c r="DD61" s="81"/>
      <c r="DE61" s="50">
        <v>0.39950576828428291</v>
      </c>
      <c r="DF61" s="50">
        <v>0.5983782437134233</v>
      </c>
      <c r="DG61" s="50">
        <v>0.43237901323878547</v>
      </c>
      <c r="DH61" s="50">
        <v>0.72744438297840275</v>
      </c>
      <c r="DI61" s="50">
        <v>0.50453714461240251</v>
      </c>
      <c r="DJ61" s="50">
        <v>0.1946150201316828</v>
      </c>
      <c r="DK61" s="50">
        <v>0</v>
      </c>
      <c r="DL61" s="50">
        <v>0.19407951828961248</v>
      </c>
      <c r="DM61" s="50">
        <v>0.1800949557762701</v>
      </c>
      <c r="DN61" s="50">
        <v>0.16125803407378364</v>
      </c>
      <c r="DO61" s="50">
        <v>0.53781450823666854</v>
      </c>
      <c r="DP61" s="50">
        <v>0.55903554597090488</v>
      </c>
      <c r="DQ61" s="81"/>
      <c r="DS61" s="50">
        <v>1.7712672756561179</v>
      </c>
      <c r="DT61" s="50">
        <v>0.57959646283762034</v>
      </c>
      <c r="DU61" s="50">
        <v>0.96478810672616278</v>
      </c>
      <c r="DV61" s="50">
        <v>0.42845421572779308</v>
      </c>
      <c r="DW61" s="50">
        <v>0.52690197284172302</v>
      </c>
      <c r="DX61" s="50">
        <v>0.39956853759939004</v>
      </c>
      <c r="DY61" s="50">
        <v>0.18914088266073736</v>
      </c>
      <c r="DZ61" s="50">
        <v>0.34649255186068045</v>
      </c>
      <c r="EA61" s="50">
        <v>0.39472337803203872</v>
      </c>
      <c r="EB61" s="50">
        <v>0.83338732347645028</v>
      </c>
      <c r="EC61" s="50">
        <v>0.52844104766561228</v>
      </c>
      <c r="ED61" s="50">
        <v>1.892569267791486</v>
      </c>
      <c r="EF61" s="50">
        <v>4.1610931408341401</v>
      </c>
      <c r="EG61" s="50">
        <v>2.3691027102476072</v>
      </c>
      <c r="EH61" s="50">
        <v>1.913309569415516</v>
      </c>
      <c r="EI61" s="50">
        <v>0.53428658178250132</v>
      </c>
      <c r="EJ61" s="50">
        <v>0.62590676501181142</v>
      </c>
      <c r="EK61" s="50">
        <v>1.3653647124825223</v>
      </c>
      <c r="EL61" s="50">
        <v>1.0613136615884919</v>
      </c>
      <c r="EM61" s="50">
        <v>0.62087268656341277</v>
      </c>
      <c r="EN61" s="50">
        <v>1.9983216497523488</v>
      </c>
      <c r="EO61" s="50">
        <v>2.2083036138638628</v>
      </c>
      <c r="EP61" s="50">
        <v>4.1264217644652055</v>
      </c>
      <c r="EQ61" s="50">
        <v>3.70009771932998</v>
      </c>
      <c r="ES61" s="50">
        <v>0.13757546876736332</v>
      </c>
      <c r="ET61" s="50">
        <v>0</v>
      </c>
      <c r="EU61" s="50">
        <v>0.3149631958930546</v>
      </c>
      <c r="EV61" s="50">
        <v>0</v>
      </c>
      <c r="EW61" s="50">
        <v>0</v>
      </c>
      <c r="EX61" s="50">
        <v>0</v>
      </c>
      <c r="EY61" s="50">
        <v>0</v>
      </c>
      <c r="EZ61" s="50">
        <v>0</v>
      </c>
      <c r="FA61" s="50">
        <v>0</v>
      </c>
      <c r="FB61" s="50">
        <v>0</v>
      </c>
      <c r="FC61" s="50">
        <v>0</v>
      </c>
      <c r="FD61" s="50">
        <v>0</v>
      </c>
      <c r="FF61" s="50">
        <v>4.6709621512604906</v>
      </c>
      <c r="FG61" s="50">
        <v>4.7214777356382172</v>
      </c>
      <c r="FH61" s="50">
        <v>6.1495557288553728</v>
      </c>
      <c r="FI61" s="50">
        <v>4.052304959516718</v>
      </c>
      <c r="FJ61" s="50">
        <v>2.1968715212740579</v>
      </c>
      <c r="FK61" s="50">
        <v>0.17846760160542424</v>
      </c>
      <c r="FL61" s="50">
        <v>1.0666588239010573</v>
      </c>
      <c r="FM61" s="50">
        <v>1.4320676144956639</v>
      </c>
      <c r="FN61" s="50">
        <v>2.2013443786157052</v>
      </c>
      <c r="FO61" s="50">
        <v>2.4055998641188125</v>
      </c>
      <c r="FP61" s="50">
        <v>3.9621149273028866</v>
      </c>
      <c r="FQ61" s="50">
        <v>4.9129103687080553</v>
      </c>
      <c r="FS61" s="50">
        <v>0.53595377903102592</v>
      </c>
      <c r="FT61" s="50">
        <v>0.30773058569838879</v>
      </c>
      <c r="FU61" s="50">
        <v>0.25705787944829145</v>
      </c>
      <c r="FV61" s="50">
        <v>0</v>
      </c>
      <c r="FW61" s="50">
        <v>0</v>
      </c>
      <c r="FX61" s="50">
        <v>0</v>
      </c>
      <c r="FY61" s="50">
        <v>0</v>
      </c>
      <c r="FZ61" s="50">
        <v>0</v>
      </c>
      <c r="GA61" s="50">
        <v>0.28363004765348349</v>
      </c>
      <c r="GB61" s="50">
        <v>0</v>
      </c>
      <c r="GC61" s="50">
        <v>0.17205621621167866</v>
      </c>
      <c r="GD61" s="50">
        <v>0.4393634633756543</v>
      </c>
    </row>
    <row r="62" spans="4:186" ht="15.75" thickBot="1" x14ac:dyDescent="0.3">
      <c r="D62" s="39">
        <v>0.20833333333333301</v>
      </c>
      <c r="E62" s="50">
        <v>1.2612455899986565</v>
      </c>
      <c r="F62" s="50">
        <v>0.83578964394915267</v>
      </c>
      <c r="G62" s="50">
        <v>0.51785269611763896</v>
      </c>
      <c r="H62" s="50">
        <v>0</v>
      </c>
      <c r="I62" s="50">
        <v>0.17794474763675519</v>
      </c>
      <c r="J62" s="50">
        <v>0</v>
      </c>
      <c r="K62" s="50">
        <v>0</v>
      </c>
      <c r="L62" s="50">
        <v>0.21233438701350776</v>
      </c>
      <c r="M62" s="50">
        <v>0.29065543068099081</v>
      </c>
      <c r="N62" s="50">
        <v>0.93500469749551551</v>
      </c>
      <c r="O62" s="50">
        <v>0.2993983621691893</v>
      </c>
      <c r="P62" s="50">
        <v>0.59366708369121435</v>
      </c>
      <c r="R62" s="50">
        <v>0.92024174022941674</v>
      </c>
      <c r="S62" s="50">
        <v>0.64282226100928097</v>
      </c>
      <c r="T62" s="50">
        <v>0.67908370302831766</v>
      </c>
      <c r="U62" s="50">
        <v>0.16683219945302027</v>
      </c>
      <c r="V62" s="50">
        <v>0.63605640833074251</v>
      </c>
      <c r="W62" s="50">
        <v>0</v>
      </c>
      <c r="X62" s="50">
        <v>0</v>
      </c>
      <c r="Y62" s="50">
        <v>0.17226059894567794</v>
      </c>
      <c r="Z62" s="50">
        <v>0.45976709644965064</v>
      </c>
      <c r="AA62" s="50">
        <v>0.42057857826089495</v>
      </c>
      <c r="AB62" s="50">
        <v>0.2480660370852901</v>
      </c>
      <c r="AC62" s="50">
        <v>0.29838967814269179</v>
      </c>
      <c r="AE62" s="50">
        <v>0.65929301938225915</v>
      </c>
      <c r="AF62" s="50">
        <v>0.16110085683781949</v>
      </c>
      <c r="AG62" s="50">
        <v>1.2975092482018793</v>
      </c>
      <c r="AH62" s="50">
        <v>0.30749707318600605</v>
      </c>
      <c r="AI62" s="50">
        <v>0.20882801901420958</v>
      </c>
      <c r="AJ62" s="50">
        <v>0.1367849753546479</v>
      </c>
      <c r="AK62" s="50">
        <v>0.19630178139057242</v>
      </c>
      <c r="AL62" s="50">
        <v>0.1647064100593586</v>
      </c>
      <c r="AM62" s="50">
        <v>0.57518331082564689</v>
      </c>
      <c r="AN62" s="50">
        <v>0.72540039212485719</v>
      </c>
      <c r="AO62" s="50">
        <v>0.30424029114368967</v>
      </c>
      <c r="AP62" s="50">
        <v>0.92350886762307527</v>
      </c>
      <c r="AR62" s="50">
        <v>0.51785269611763918</v>
      </c>
      <c r="AS62" s="50">
        <v>0</v>
      </c>
      <c r="AT62" s="50">
        <v>0.15593695537965552</v>
      </c>
      <c r="AU62" s="50">
        <v>0.20989528110624231</v>
      </c>
      <c r="AV62" s="50">
        <v>0.18643375491514144</v>
      </c>
      <c r="AW62" s="50">
        <v>0</v>
      </c>
      <c r="AX62" s="50">
        <v>0</v>
      </c>
      <c r="AY62" s="50">
        <v>0</v>
      </c>
      <c r="AZ62" s="50">
        <v>0</v>
      </c>
      <c r="BA62" s="50">
        <v>0.17586354373086327</v>
      </c>
      <c r="BB62" s="50">
        <v>0.28986916754415831</v>
      </c>
      <c r="BC62" s="50">
        <v>0.1578581284328977</v>
      </c>
      <c r="BE62" s="50">
        <v>1.3448489984265883</v>
      </c>
      <c r="BF62" s="50">
        <v>0.87013295372694799</v>
      </c>
      <c r="BG62" s="50">
        <v>1.5399293224382955</v>
      </c>
      <c r="BH62" s="50">
        <v>1.4930783056055859</v>
      </c>
      <c r="BI62" s="50">
        <v>0.38279743651484016</v>
      </c>
      <c r="BJ62" s="50">
        <v>0.29302274839507031</v>
      </c>
      <c r="BK62" s="50">
        <v>0.50014988977461916</v>
      </c>
      <c r="BL62" s="50">
        <v>0.86744112902183113</v>
      </c>
      <c r="BM62" s="50">
        <v>1.0227182543537281</v>
      </c>
      <c r="BN62" s="50">
        <v>1.7150278980677549</v>
      </c>
      <c r="BO62" s="50">
        <v>0.76855559838123055</v>
      </c>
      <c r="BP62" s="50">
        <v>0.8768868664217121</v>
      </c>
      <c r="BR62" s="50">
        <v>1.147128660700496</v>
      </c>
      <c r="BS62" s="50">
        <v>0.76823523340061872</v>
      </c>
      <c r="BT62" s="50">
        <v>0.5359537790310257</v>
      </c>
      <c r="BU62" s="50">
        <v>0</v>
      </c>
      <c r="BV62" s="50">
        <v>0.25010448661023721</v>
      </c>
      <c r="BW62" s="50">
        <v>0.17846760160542441</v>
      </c>
      <c r="BX62" s="50">
        <v>0</v>
      </c>
      <c r="BY62" s="50">
        <v>0</v>
      </c>
      <c r="BZ62" s="50">
        <v>0.42337779708041839</v>
      </c>
      <c r="CA62" s="50">
        <v>0.48929318410939548</v>
      </c>
      <c r="CB62" s="50">
        <v>1.1245482052511515</v>
      </c>
      <c r="CC62" s="50">
        <v>1.542181778428398</v>
      </c>
      <c r="CE62" s="50">
        <v>0.19242387259455684</v>
      </c>
      <c r="CF62" s="50">
        <v>0.41128748062003079</v>
      </c>
      <c r="CG62" s="50">
        <v>0.4225302158895497</v>
      </c>
      <c r="CH62" s="50">
        <v>0.20215891375549824</v>
      </c>
      <c r="CI62" s="50">
        <v>0.1470240248723107</v>
      </c>
      <c r="CJ62" s="50">
        <v>0</v>
      </c>
      <c r="CK62" s="50">
        <v>0</v>
      </c>
      <c r="CL62" s="50">
        <v>0</v>
      </c>
      <c r="CM62" s="50">
        <v>0</v>
      </c>
      <c r="CN62" s="50">
        <v>0.39109211962870277</v>
      </c>
      <c r="CO62" s="50">
        <v>0</v>
      </c>
      <c r="CP62" s="50">
        <v>0</v>
      </c>
      <c r="CR62" s="50">
        <v>0.64760523644567436</v>
      </c>
      <c r="CS62" s="50">
        <v>0.24887615821664519</v>
      </c>
      <c r="CT62" s="50">
        <v>0.25705787944829145</v>
      </c>
      <c r="CU62" s="50">
        <v>0.56416164801399116</v>
      </c>
      <c r="CV62" s="50">
        <v>0</v>
      </c>
      <c r="CW62" s="50">
        <v>0.25019636360188974</v>
      </c>
      <c r="CX62" s="50">
        <v>0</v>
      </c>
      <c r="CY62" s="50">
        <v>0</v>
      </c>
      <c r="CZ62" s="50">
        <v>0.20040102004668908</v>
      </c>
      <c r="DA62" s="50">
        <v>0.31096286471298185</v>
      </c>
      <c r="DB62" s="50">
        <v>0.28363004765348349</v>
      </c>
      <c r="DC62" s="50">
        <v>0.1810972394115887</v>
      </c>
      <c r="DD62" s="81"/>
      <c r="DE62" s="50">
        <v>0.40139170900982141</v>
      </c>
      <c r="DF62" s="50">
        <v>0.51454191660519355</v>
      </c>
      <c r="DG62" s="50">
        <v>0.35949552774932614</v>
      </c>
      <c r="DH62" s="50">
        <v>0.52032915673129843</v>
      </c>
      <c r="DI62" s="50">
        <v>0.46910048431050272</v>
      </c>
      <c r="DJ62" s="50">
        <v>0.16995371965723069</v>
      </c>
      <c r="DK62" s="50">
        <v>0</v>
      </c>
      <c r="DL62" s="50">
        <v>0.15979501651587011</v>
      </c>
      <c r="DM62" s="50">
        <v>0.1663156914628722</v>
      </c>
      <c r="DN62" s="50">
        <v>0.17022404164728969</v>
      </c>
      <c r="DO62" s="50">
        <v>0.56173166579845024</v>
      </c>
      <c r="DP62" s="50">
        <v>0.65798748903038606</v>
      </c>
      <c r="DQ62" s="81"/>
      <c r="DS62" s="50">
        <v>1.3282546489769849</v>
      </c>
      <c r="DT62" s="50">
        <v>0.65570696007297002</v>
      </c>
      <c r="DU62" s="50">
        <v>0.65798748903038606</v>
      </c>
      <c r="DV62" s="50">
        <v>0.45656934607172989</v>
      </c>
      <c r="DW62" s="50">
        <v>0.55320420713288898</v>
      </c>
      <c r="DX62" s="50">
        <v>0.3947233780320385</v>
      </c>
      <c r="DY62" s="50">
        <v>0.17124030190735468</v>
      </c>
      <c r="DZ62" s="50">
        <v>0.34563701508243228</v>
      </c>
      <c r="EA62" s="50">
        <v>0.40249457714824094</v>
      </c>
      <c r="EB62" s="50">
        <v>0.93505361213646376</v>
      </c>
      <c r="EC62" s="50">
        <v>0.53781450823666854</v>
      </c>
      <c r="ED62" s="50">
        <v>1.9420741099975596</v>
      </c>
      <c r="EF62" s="50">
        <v>4.5773376621880821</v>
      </c>
      <c r="EG62" s="50">
        <v>2.3592995390784406</v>
      </c>
      <c r="EH62" s="50">
        <v>2.1543526186908144</v>
      </c>
      <c r="EI62" s="50">
        <v>0.63507901518345899</v>
      </c>
      <c r="EJ62" s="50">
        <v>0.68576755001520129</v>
      </c>
      <c r="EK62" s="50">
        <v>1.4907717998772592</v>
      </c>
      <c r="EL62" s="50">
        <v>1.1546384808693784</v>
      </c>
      <c r="EM62" s="50">
        <v>0.65538160101833387</v>
      </c>
      <c r="EN62" s="50">
        <v>2.0967669588882019</v>
      </c>
      <c r="EO62" s="50">
        <v>2.1012875748417246</v>
      </c>
      <c r="EP62" s="50">
        <v>3.9248279290777064</v>
      </c>
      <c r="EQ62" s="50">
        <v>3.6259418714945868</v>
      </c>
      <c r="ES62" s="50">
        <v>0.14112563054307939</v>
      </c>
      <c r="ET62" s="50">
        <v>0</v>
      </c>
      <c r="EU62" s="50">
        <v>0.28616005825640467</v>
      </c>
      <c r="EV62" s="50">
        <v>0</v>
      </c>
      <c r="EW62" s="50">
        <v>0</v>
      </c>
      <c r="EX62" s="50">
        <v>0</v>
      </c>
      <c r="EY62" s="50">
        <v>0</v>
      </c>
      <c r="EZ62" s="50">
        <v>0</v>
      </c>
      <c r="FA62" s="50">
        <v>0</v>
      </c>
      <c r="FB62" s="50">
        <v>0</v>
      </c>
      <c r="FC62" s="50">
        <v>0</v>
      </c>
      <c r="FD62" s="50">
        <v>0.13845736012219381</v>
      </c>
      <c r="FF62" s="50">
        <v>5.0718476941259594</v>
      </c>
      <c r="FG62" s="50">
        <v>4.6467984634660651</v>
      </c>
      <c r="FH62" s="50">
        <v>5.5975457925261942</v>
      </c>
      <c r="FI62" s="50">
        <v>4.100853647470375</v>
      </c>
      <c r="FJ62" s="50">
        <v>2.0436586507630032</v>
      </c>
      <c r="FK62" s="50">
        <v>0.17524236224411316</v>
      </c>
      <c r="FL62" s="50">
        <v>1.1433859926590431</v>
      </c>
      <c r="FM62" s="50">
        <v>1.3573850558510099</v>
      </c>
      <c r="FN62" s="50">
        <v>2.151537698378009</v>
      </c>
      <c r="FO62" s="50">
        <v>2.4688490841653761</v>
      </c>
      <c r="FP62" s="50">
        <v>3.9327085702081521</v>
      </c>
      <c r="FQ62" s="50">
        <v>4.419764085977441</v>
      </c>
      <c r="FS62" s="50">
        <v>0.6108856513330545</v>
      </c>
      <c r="FT62" s="50">
        <v>0.31746631732807312</v>
      </c>
      <c r="FU62" s="50">
        <v>0.14840813321716825</v>
      </c>
      <c r="FV62" s="50">
        <v>0</v>
      </c>
      <c r="FW62" s="50">
        <v>0</v>
      </c>
      <c r="FX62" s="50">
        <v>0</v>
      </c>
      <c r="FY62" s="50">
        <v>0</v>
      </c>
      <c r="FZ62" s="50">
        <v>0</v>
      </c>
      <c r="GA62" s="50">
        <v>0.46620732079872479</v>
      </c>
      <c r="GB62" s="50">
        <v>0</v>
      </c>
      <c r="GC62" s="50">
        <v>0.18282914460312785</v>
      </c>
      <c r="GD62" s="50">
        <v>0.5200944795756669</v>
      </c>
    </row>
    <row r="63" spans="4:186" ht="15.75" thickBot="1" x14ac:dyDescent="0.3">
      <c r="D63" s="39">
        <v>0.25</v>
      </c>
      <c r="E63" s="50">
        <v>1.1377872681691084</v>
      </c>
      <c r="F63" s="50">
        <v>0.62033492755384423</v>
      </c>
      <c r="G63" s="50">
        <v>0.54510866517957257</v>
      </c>
      <c r="H63" s="50">
        <v>0</v>
      </c>
      <c r="I63" s="50">
        <v>0.27721044592236643</v>
      </c>
      <c r="J63" s="50">
        <v>0.18063959741120847</v>
      </c>
      <c r="K63" s="50">
        <v>0</v>
      </c>
      <c r="L63" s="50">
        <v>0.18643375491514164</v>
      </c>
      <c r="M63" s="50">
        <v>0.4502183958302019</v>
      </c>
      <c r="N63" s="50">
        <v>0.98665058258863625</v>
      </c>
      <c r="O63" s="50">
        <v>0.34222895085705546</v>
      </c>
      <c r="P63" s="50">
        <v>0.773776614977157</v>
      </c>
      <c r="R63" s="50">
        <v>0.87373070796905072</v>
      </c>
      <c r="S63" s="50">
        <v>0.6968915340911459</v>
      </c>
      <c r="T63" s="50">
        <v>0.66716248214661089</v>
      </c>
      <c r="U63" s="50">
        <v>0.20570548121025842</v>
      </c>
      <c r="V63" s="50">
        <v>0.72123143458329897</v>
      </c>
      <c r="W63" s="50">
        <v>0.13814827077510922</v>
      </c>
      <c r="X63" s="50">
        <v>0.14382796353095156</v>
      </c>
      <c r="Y63" s="50">
        <v>0.14247252571353899</v>
      </c>
      <c r="Z63" s="50">
        <v>0.46512980045332397</v>
      </c>
      <c r="AA63" s="50">
        <v>0.36834244151626094</v>
      </c>
      <c r="AB63" s="50">
        <v>0.24735862485875076</v>
      </c>
      <c r="AC63" s="50">
        <v>0.30463302813200405</v>
      </c>
      <c r="AE63" s="50">
        <v>0.67509431813470988</v>
      </c>
      <c r="AF63" s="50">
        <v>0</v>
      </c>
      <c r="AG63" s="50">
        <v>1.1907579627210643</v>
      </c>
      <c r="AH63" s="50">
        <v>0.27444024156190305</v>
      </c>
      <c r="AI63" s="50">
        <v>0.27353721072234083</v>
      </c>
      <c r="AJ63" s="50">
        <v>0.20869244575355669</v>
      </c>
      <c r="AK63" s="50">
        <v>0.20708940432340506</v>
      </c>
      <c r="AL63" s="50">
        <v>0.16076937369736155</v>
      </c>
      <c r="AM63" s="50">
        <v>0.57149362161144701</v>
      </c>
      <c r="AN63" s="50">
        <v>0.85495266763081135</v>
      </c>
      <c r="AO63" s="50">
        <v>0.28208438322838664</v>
      </c>
      <c r="AP63" s="50">
        <v>0.7913506879570289</v>
      </c>
      <c r="AR63" s="50">
        <v>0.53254730337350575</v>
      </c>
      <c r="AS63" s="50">
        <v>0</v>
      </c>
      <c r="AT63" s="50">
        <v>0.15120235592063189</v>
      </c>
      <c r="AU63" s="50">
        <v>0.3224403726217821</v>
      </c>
      <c r="AV63" s="50">
        <v>0.3346428740289491</v>
      </c>
      <c r="AW63" s="50">
        <v>0.14416059517425053</v>
      </c>
      <c r="AX63" s="50">
        <v>0</v>
      </c>
      <c r="AY63" s="50">
        <v>0</v>
      </c>
      <c r="AZ63" s="50">
        <v>0</v>
      </c>
      <c r="BA63" s="50">
        <v>0.19797956535370631</v>
      </c>
      <c r="BB63" s="50">
        <v>0.27824481219311392</v>
      </c>
      <c r="BC63" s="50">
        <v>0</v>
      </c>
      <c r="BE63" s="50">
        <v>1.4715203504342314</v>
      </c>
      <c r="BF63" s="50">
        <v>0.80236210076443537</v>
      </c>
      <c r="BG63" s="50">
        <v>1.6458307449158069</v>
      </c>
      <c r="BH63" s="50">
        <v>1.404874458604928</v>
      </c>
      <c r="BI63" s="50">
        <v>0.34649255186068062</v>
      </c>
      <c r="BJ63" s="50">
        <v>0.40054230290083831</v>
      </c>
      <c r="BK63" s="50">
        <v>0.47225114871241669</v>
      </c>
      <c r="BL63" s="50">
        <v>0.47541588903021914</v>
      </c>
      <c r="BM63" s="50">
        <v>1.020926108287973</v>
      </c>
      <c r="BN63" s="50">
        <v>1.6154253630330444</v>
      </c>
      <c r="BO63" s="50">
        <v>0.6483370261325242</v>
      </c>
      <c r="BP63" s="50">
        <v>0.73378644128129766</v>
      </c>
      <c r="BR63" s="50">
        <v>1.2833252546112353</v>
      </c>
      <c r="BS63" s="50">
        <v>0.92794902104308663</v>
      </c>
      <c r="BT63" s="50">
        <v>0.65278260232945828</v>
      </c>
      <c r="BU63" s="50">
        <v>0.1367849753546479</v>
      </c>
      <c r="BV63" s="50">
        <v>0.20023144416433497</v>
      </c>
      <c r="BW63" s="50">
        <v>0.25956875791246842</v>
      </c>
      <c r="BX63" s="50">
        <v>0</v>
      </c>
      <c r="BY63" s="50">
        <v>0</v>
      </c>
      <c r="BZ63" s="50">
        <v>0.37854304529825622</v>
      </c>
      <c r="CA63" s="50">
        <v>0.53254730337350609</v>
      </c>
      <c r="CB63" s="50">
        <v>1.1534472486621377</v>
      </c>
      <c r="CC63" s="50">
        <v>1.7126100959360744</v>
      </c>
      <c r="CE63" s="50">
        <v>0.19023102916547097</v>
      </c>
      <c r="CF63" s="50">
        <v>0.39245288135118811</v>
      </c>
      <c r="CG63" s="50">
        <v>0.44338814195506221</v>
      </c>
      <c r="CH63" s="50">
        <v>0.19749389422509298</v>
      </c>
      <c r="CI63" s="50">
        <v>0.17742291586515738</v>
      </c>
      <c r="CJ63" s="50">
        <v>0</v>
      </c>
      <c r="CK63" s="50">
        <v>0</v>
      </c>
      <c r="CL63" s="50">
        <v>0</v>
      </c>
      <c r="CM63" s="50">
        <v>0</v>
      </c>
      <c r="CN63" s="50">
        <v>0.36834244151626061</v>
      </c>
      <c r="CO63" s="50">
        <v>0</v>
      </c>
      <c r="CP63" s="50">
        <v>0</v>
      </c>
      <c r="CR63" s="50">
        <v>0.6096448548581882</v>
      </c>
      <c r="CS63" s="50">
        <v>0.20077685015941552</v>
      </c>
      <c r="CT63" s="50">
        <v>0.26413897107751172</v>
      </c>
      <c r="CU63" s="50">
        <v>0.59261194032697484</v>
      </c>
      <c r="CV63" s="50">
        <v>0</v>
      </c>
      <c r="CW63" s="50">
        <v>0.34222895085705513</v>
      </c>
      <c r="CX63" s="50">
        <v>0</v>
      </c>
      <c r="CY63" s="50">
        <v>0</v>
      </c>
      <c r="CZ63" s="50">
        <v>0.16786842134231567</v>
      </c>
      <c r="DA63" s="50">
        <v>0.2570578794482915</v>
      </c>
      <c r="DB63" s="50">
        <v>0.29381470134117815</v>
      </c>
      <c r="DC63" s="50">
        <v>0.27353721072234083</v>
      </c>
      <c r="DD63" s="81"/>
      <c r="DE63" s="50">
        <v>0.39388340895667956</v>
      </c>
      <c r="DF63" s="50">
        <v>0.44624171067923424</v>
      </c>
      <c r="DG63" s="50">
        <v>0.38646932946384782</v>
      </c>
      <c r="DH63" s="50">
        <v>0.42540352473990573</v>
      </c>
      <c r="DI63" s="50">
        <v>0.51227644101131919</v>
      </c>
      <c r="DJ63" s="50">
        <v>0.19176425981856624</v>
      </c>
      <c r="DK63" s="50">
        <v>0</v>
      </c>
      <c r="DL63" s="50">
        <v>0.1433752000751646</v>
      </c>
      <c r="DM63" s="50">
        <v>0.14699336505907584</v>
      </c>
      <c r="DN63" s="50">
        <v>0</v>
      </c>
      <c r="DO63" s="50">
        <v>0.64301190274107345</v>
      </c>
      <c r="DP63" s="50">
        <v>0.67908370302831789</v>
      </c>
      <c r="DQ63" s="81"/>
      <c r="DS63" s="50">
        <v>1.2433699361388242</v>
      </c>
      <c r="DT63" s="50">
        <v>0.64852775088894032</v>
      </c>
      <c r="DU63" s="50">
        <v>0.81669984981451382</v>
      </c>
      <c r="DV63" s="50">
        <v>0.48699760846146584</v>
      </c>
      <c r="DW63" s="50">
        <v>0.73519036904118651</v>
      </c>
      <c r="DX63" s="50">
        <v>0.50157294617067993</v>
      </c>
      <c r="DY63" s="50">
        <v>0.25776022299336288</v>
      </c>
      <c r="DZ63" s="50">
        <v>0.36037377376483126</v>
      </c>
      <c r="EA63" s="50">
        <v>0.41934565480491587</v>
      </c>
      <c r="EB63" s="50">
        <v>0.96645825310714706</v>
      </c>
      <c r="EC63" s="50">
        <v>0.52223015772447623</v>
      </c>
      <c r="ED63" s="50">
        <v>1.8211592367274796</v>
      </c>
      <c r="EF63" s="50">
        <v>4.4457711307968912</v>
      </c>
      <c r="EG63" s="50">
        <v>2.259578997821047</v>
      </c>
      <c r="EH63" s="50">
        <v>2.2223518289777489</v>
      </c>
      <c r="EI63" s="50">
        <v>0.83940908163405292</v>
      </c>
      <c r="EJ63" s="50">
        <v>0.794305323447967</v>
      </c>
      <c r="EK63" s="50">
        <v>1.5826438273430177</v>
      </c>
      <c r="EL63" s="50">
        <v>1.3427671892013131</v>
      </c>
      <c r="EM63" s="50">
        <v>0.7295853840987695</v>
      </c>
      <c r="EN63" s="50">
        <v>2.1486315244823713</v>
      </c>
      <c r="EO63" s="50">
        <v>2.0409410199346927</v>
      </c>
      <c r="EP63" s="50">
        <v>3.9411720721216303</v>
      </c>
      <c r="EQ63" s="50">
        <v>3.47684487892931</v>
      </c>
      <c r="ES63" s="50">
        <v>0</v>
      </c>
      <c r="ET63" s="50">
        <v>0</v>
      </c>
      <c r="EU63" s="50">
        <v>0.27426924568880134</v>
      </c>
      <c r="EV63" s="50">
        <v>0</v>
      </c>
      <c r="EW63" s="50">
        <v>0</v>
      </c>
      <c r="EX63" s="50">
        <v>0</v>
      </c>
      <c r="EY63" s="50">
        <v>0</v>
      </c>
      <c r="EZ63" s="50">
        <v>0</v>
      </c>
      <c r="FA63" s="50">
        <v>0</v>
      </c>
      <c r="FB63" s="50">
        <v>0</v>
      </c>
      <c r="FC63" s="50">
        <v>0</v>
      </c>
      <c r="FD63" s="50">
        <v>0.1470240248723107</v>
      </c>
      <c r="FF63" s="50">
        <v>5.1503483549866278</v>
      </c>
      <c r="FG63" s="50">
        <v>4.4998106375883848</v>
      </c>
      <c r="FH63" s="50">
        <v>5.7375977409540173</v>
      </c>
      <c r="FI63" s="50">
        <v>4.1567257857185185</v>
      </c>
      <c r="FJ63" s="50">
        <v>2.4871217420015732</v>
      </c>
      <c r="FK63" s="50">
        <v>0.16477256606742849</v>
      </c>
      <c r="FL63" s="50">
        <v>1.2061887607217718</v>
      </c>
      <c r="FM63" s="50">
        <v>1.451704633648832</v>
      </c>
      <c r="FN63" s="50">
        <v>2.0401262007463634</v>
      </c>
      <c r="FO63" s="50">
        <v>2.0654865970670979</v>
      </c>
      <c r="FP63" s="50">
        <v>3.8905727671829697</v>
      </c>
      <c r="FQ63" s="50">
        <v>4.2954923874853801</v>
      </c>
      <c r="FS63" s="50">
        <v>0.69384588100907285</v>
      </c>
      <c r="FT63" s="50">
        <v>0.3264932624441384</v>
      </c>
      <c r="FU63" s="50">
        <v>0.20882801901420966</v>
      </c>
      <c r="FV63" s="50">
        <v>0</v>
      </c>
      <c r="FW63" s="50">
        <v>0</v>
      </c>
      <c r="FX63" s="50">
        <v>0</v>
      </c>
      <c r="FY63" s="50">
        <v>0</v>
      </c>
      <c r="FZ63" s="50">
        <v>0</v>
      </c>
      <c r="GA63" s="50">
        <v>0.4481145749614765</v>
      </c>
      <c r="GB63" s="50">
        <v>0</v>
      </c>
      <c r="GC63" s="50">
        <v>0.1946150201316828</v>
      </c>
      <c r="GD63" s="50">
        <v>0.6034660691233118</v>
      </c>
    </row>
    <row r="64" spans="4:186" ht="15.75" thickBot="1" x14ac:dyDescent="0.3">
      <c r="D64" s="39">
        <v>0.29166666666666702</v>
      </c>
      <c r="E64" s="50">
        <v>1.253279851988973</v>
      </c>
      <c r="F64" s="50">
        <v>0.62033492755384423</v>
      </c>
      <c r="G64" s="50">
        <v>0.60100629198369093</v>
      </c>
      <c r="H64" s="50">
        <v>0</v>
      </c>
      <c r="I64" s="50">
        <v>0.38831404869425029</v>
      </c>
      <c r="J64" s="50">
        <v>0.31077701447004319</v>
      </c>
      <c r="K64" s="50">
        <v>0.18215628492030247</v>
      </c>
      <c r="L64" s="50">
        <v>0.38739095704776233</v>
      </c>
      <c r="M64" s="50">
        <v>0.25305572310744973</v>
      </c>
      <c r="N64" s="50">
        <v>0.8768868664217121</v>
      </c>
      <c r="O64" s="50">
        <v>0.38705285700118996</v>
      </c>
      <c r="P64" s="50">
        <v>0.6022353433251959</v>
      </c>
      <c r="R64" s="50">
        <v>0.95646623122404018</v>
      </c>
      <c r="S64" s="50">
        <v>0.70593543613247545</v>
      </c>
      <c r="T64" s="50">
        <v>0.61711489303922373</v>
      </c>
      <c r="U64" s="50">
        <v>0.28673829464770589</v>
      </c>
      <c r="V64" s="50">
        <v>0.89598355733460044</v>
      </c>
      <c r="W64" s="50">
        <v>0.17047772870192862</v>
      </c>
      <c r="X64" s="50">
        <v>0.18375258217345988</v>
      </c>
      <c r="Y64" s="50">
        <v>0.16421080434393154</v>
      </c>
      <c r="Z64" s="50">
        <v>0.5863475956215185</v>
      </c>
      <c r="AA64" s="50">
        <v>0.42057857826089495</v>
      </c>
      <c r="AB64" s="50">
        <v>0.19233216940026476</v>
      </c>
      <c r="AC64" s="50">
        <v>0.3038478918483799</v>
      </c>
      <c r="AE64" s="50">
        <v>0.61461813993094228</v>
      </c>
      <c r="AF64" s="50">
        <v>0.16382209806091633</v>
      </c>
      <c r="AG64" s="50">
        <v>1.2354797221857534</v>
      </c>
      <c r="AH64" s="50">
        <v>0.29065543068099048</v>
      </c>
      <c r="AI64" s="50">
        <v>0.34222895085705535</v>
      </c>
      <c r="AJ64" s="50">
        <v>0.35376380346543507</v>
      </c>
      <c r="AK64" s="50">
        <v>0.32224997650070131</v>
      </c>
      <c r="AL64" s="50">
        <v>0.19297470395704053</v>
      </c>
      <c r="AM64" s="50">
        <v>0.53663681265200114</v>
      </c>
      <c r="AN64" s="50">
        <v>0.76220631662013871</v>
      </c>
      <c r="AO64" s="50">
        <v>0.34047692892146242</v>
      </c>
      <c r="AP64" s="50">
        <v>0.74648631184319791</v>
      </c>
      <c r="AR64" s="50">
        <v>0.55088307363271871</v>
      </c>
      <c r="AS64" s="50">
        <v>0</v>
      </c>
      <c r="AT64" s="50">
        <v>0.15882460409489624</v>
      </c>
      <c r="AU64" s="50">
        <v>0.51917713687685785</v>
      </c>
      <c r="AV64" s="50">
        <v>0.42546897814907458</v>
      </c>
      <c r="AW64" s="50">
        <v>0.20749421454969852</v>
      </c>
      <c r="AX64" s="50">
        <v>0.14067855918468261</v>
      </c>
      <c r="AY64" s="50">
        <v>0</v>
      </c>
      <c r="AZ64" s="50">
        <v>0</v>
      </c>
      <c r="BA64" s="50">
        <v>0.19741924616204617</v>
      </c>
      <c r="BB64" s="50">
        <v>0.27900992123957918</v>
      </c>
      <c r="BC64" s="50">
        <v>0.16921181016393988</v>
      </c>
      <c r="BE64" s="50">
        <v>1.5242235112111335</v>
      </c>
      <c r="BF64" s="50">
        <v>0.69239869423858158</v>
      </c>
      <c r="BG64" s="50">
        <v>1.9237363016872264</v>
      </c>
      <c r="BH64" s="50">
        <v>1.3938241073093269</v>
      </c>
      <c r="BI64" s="50">
        <v>0.34222895085705546</v>
      </c>
      <c r="BJ64" s="50">
        <v>0.45338645740384181</v>
      </c>
      <c r="BK64" s="50">
        <v>0.72123143458329897</v>
      </c>
      <c r="BL64" s="50">
        <v>0.54166346614564254</v>
      </c>
      <c r="BM64" s="50">
        <v>0.90778913914294346</v>
      </c>
      <c r="BN64" s="50">
        <v>1.9578846767343399</v>
      </c>
      <c r="BO64" s="50">
        <v>0.88131824398092373</v>
      </c>
      <c r="BP64" s="50">
        <v>0.73941289437605517</v>
      </c>
      <c r="BR64" s="50">
        <v>1.1659645545722888</v>
      </c>
      <c r="BS64" s="50">
        <v>0.8806163712419588</v>
      </c>
      <c r="BT64" s="50">
        <v>0.74790638688173527</v>
      </c>
      <c r="BU64" s="50">
        <v>0.13723840584370631</v>
      </c>
      <c r="BV64" s="50">
        <v>0.17534579074562245</v>
      </c>
      <c r="BW64" s="50">
        <v>0.3673919319490086</v>
      </c>
      <c r="BX64" s="50">
        <v>0.15450635007056068</v>
      </c>
      <c r="BY64" s="50">
        <v>0</v>
      </c>
      <c r="BZ64" s="50">
        <v>0.35197259774415207</v>
      </c>
      <c r="CA64" s="50">
        <v>0.57677514565483667</v>
      </c>
      <c r="CB64" s="50">
        <v>1.4806699098015423</v>
      </c>
      <c r="CC64" s="50">
        <v>2.1997709509435381</v>
      </c>
      <c r="CE64" s="50">
        <v>0.19463350326008613</v>
      </c>
      <c r="CF64" s="50">
        <v>0.37720386124022354</v>
      </c>
      <c r="CG64" s="50">
        <v>0.48285519900774876</v>
      </c>
      <c r="CH64" s="50">
        <v>0.27824481219311376</v>
      </c>
      <c r="CI64" s="50">
        <v>0.29530024970720287</v>
      </c>
      <c r="CJ64" s="50">
        <v>0</v>
      </c>
      <c r="CK64" s="50">
        <v>0</v>
      </c>
      <c r="CL64" s="50">
        <v>0</v>
      </c>
      <c r="CM64" s="50">
        <v>0</v>
      </c>
      <c r="CN64" s="50">
        <v>0.42155364412875546</v>
      </c>
      <c r="CO64" s="50">
        <v>0</v>
      </c>
      <c r="CP64" s="50">
        <v>0</v>
      </c>
      <c r="CR64" s="50">
        <v>0.78106717606863618</v>
      </c>
      <c r="CS64" s="50">
        <v>0.2488761582166453</v>
      </c>
      <c r="CT64" s="50">
        <v>0.19132535647622997</v>
      </c>
      <c r="CU64" s="50">
        <v>0.74487906783522662</v>
      </c>
      <c r="CV64" s="50">
        <v>0.29146854716287091</v>
      </c>
      <c r="CW64" s="50">
        <v>0.45021839583020168</v>
      </c>
      <c r="CX64" s="50">
        <v>0</v>
      </c>
      <c r="CY64" s="50">
        <v>0.15641577885960398</v>
      </c>
      <c r="CZ64" s="50">
        <v>0.18393052204055091</v>
      </c>
      <c r="DA64" s="50">
        <v>0.17846760160542441</v>
      </c>
      <c r="DB64" s="50">
        <v>0.3124256954690286</v>
      </c>
      <c r="DC64" s="50">
        <v>0.20882801901420944</v>
      </c>
      <c r="DD64" s="81"/>
      <c r="DE64" s="50">
        <v>0.40708512417434323</v>
      </c>
      <c r="DF64" s="50">
        <v>0.61617781980014563</v>
      </c>
      <c r="DG64" s="50">
        <v>0.37012906302547816</v>
      </c>
      <c r="DH64" s="50">
        <v>0.46297974315338741</v>
      </c>
      <c r="DI64" s="50">
        <v>0.47330449661175739</v>
      </c>
      <c r="DJ64" s="50">
        <v>0.25738548078458096</v>
      </c>
      <c r="DK64" s="50">
        <v>0</v>
      </c>
      <c r="DL64" s="50">
        <v>0.17277226375716845</v>
      </c>
      <c r="DM64" s="50">
        <v>0</v>
      </c>
      <c r="DN64" s="50">
        <v>0</v>
      </c>
      <c r="DO64" s="50">
        <v>0.81118726978170408</v>
      </c>
      <c r="DP64" s="50">
        <v>0.6514856836315589</v>
      </c>
      <c r="DQ64" s="81"/>
      <c r="DS64" s="50">
        <v>1.4190751451519781</v>
      </c>
      <c r="DT64" s="50">
        <v>0.56642432572980905</v>
      </c>
      <c r="DU64" s="50">
        <v>0.78840338861499548</v>
      </c>
      <c r="DV64" s="50">
        <v>0.62200299189855457</v>
      </c>
      <c r="DW64" s="50">
        <v>0.93015805345297453</v>
      </c>
      <c r="DX64" s="50">
        <v>0.66584658019453913</v>
      </c>
      <c r="DY64" s="50">
        <v>0.35949552774932625</v>
      </c>
      <c r="DZ64" s="50">
        <v>0.45869952621911875</v>
      </c>
      <c r="EA64" s="50">
        <v>0.46512980045332436</v>
      </c>
      <c r="EB64" s="50">
        <v>1.0209261082879721</v>
      </c>
      <c r="EC64" s="50">
        <v>0.43254444328924535</v>
      </c>
      <c r="ED64" s="50">
        <v>1.7936043408552518</v>
      </c>
      <c r="EF64" s="50">
        <v>4.1569389716160279</v>
      </c>
      <c r="EG64" s="50">
        <v>2.2374574032276802</v>
      </c>
      <c r="EH64" s="50">
        <v>2.4536904134619921</v>
      </c>
      <c r="EI64" s="50">
        <v>1.0571686808069665</v>
      </c>
      <c r="EJ64" s="50">
        <v>0.88481049521670918</v>
      </c>
      <c r="EK64" s="50">
        <v>1.6694773793664597</v>
      </c>
      <c r="EL64" s="50">
        <v>1.4711862588835609</v>
      </c>
      <c r="EM64" s="50">
        <v>0.86274380461911804</v>
      </c>
      <c r="EN64" s="50">
        <v>2.1748814854119671</v>
      </c>
      <c r="EO64" s="50">
        <v>2.0600151122405741</v>
      </c>
      <c r="EP64" s="50">
        <v>3.5248122958640171</v>
      </c>
      <c r="EQ64" s="50">
        <v>3.4094321881288332</v>
      </c>
      <c r="ES64" s="50">
        <v>0.14656457512746121</v>
      </c>
      <c r="ET64" s="50">
        <v>0</v>
      </c>
      <c r="EU64" s="50">
        <v>0.29761531085266635</v>
      </c>
      <c r="EV64" s="50">
        <v>0.13453279853246003</v>
      </c>
      <c r="EW64" s="50">
        <v>0</v>
      </c>
      <c r="EX64" s="50">
        <v>0.18448286558216906</v>
      </c>
      <c r="EY64" s="50">
        <v>0</v>
      </c>
      <c r="EZ64" s="50">
        <v>0</v>
      </c>
      <c r="FA64" s="50">
        <v>0</v>
      </c>
      <c r="FB64" s="50">
        <v>0</v>
      </c>
      <c r="FC64" s="50">
        <v>0</v>
      </c>
      <c r="FD64" s="50">
        <v>0</v>
      </c>
      <c r="FF64" s="50">
        <v>5.2343451462279207</v>
      </c>
      <c r="FG64" s="50">
        <v>4.8144668168363216</v>
      </c>
      <c r="FH64" s="50">
        <v>5.5142549470781628</v>
      </c>
      <c r="FI64" s="50">
        <v>4.7959412832397419</v>
      </c>
      <c r="FJ64" s="50">
        <v>2.551785763601699</v>
      </c>
      <c r="FK64" s="50">
        <v>0.18282914460312771</v>
      </c>
      <c r="FL64" s="50">
        <v>1.241394242754168</v>
      </c>
      <c r="FM64" s="50">
        <v>1.1584056507614264</v>
      </c>
      <c r="FN64" s="50">
        <v>2.0853560073436701</v>
      </c>
      <c r="FO64" s="50">
        <v>2.4536904134619899</v>
      </c>
      <c r="FP64" s="50">
        <v>3.8072062170382601</v>
      </c>
      <c r="FQ64" s="50">
        <v>4.0442389206243572</v>
      </c>
      <c r="FS64" s="50">
        <v>0.6108856513330545</v>
      </c>
      <c r="FT64" s="50">
        <v>0.20015072737781781</v>
      </c>
      <c r="FU64" s="50">
        <v>0.20079706937895331</v>
      </c>
      <c r="FV64" s="50">
        <v>0</v>
      </c>
      <c r="FW64" s="50">
        <v>0</v>
      </c>
      <c r="FX64" s="50">
        <v>0</v>
      </c>
      <c r="FY64" s="50">
        <v>0</v>
      </c>
      <c r="FZ64" s="50">
        <v>0</v>
      </c>
      <c r="GA64" s="50">
        <v>0.39568925862707738</v>
      </c>
      <c r="GB64" s="50">
        <v>0</v>
      </c>
      <c r="GC64" s="50">
        <v>0.16995371965723069</v>
      </c>
      <c r="GD64" s="50">
        <v>0.50674036047919868</v>
      </c>
    </row>
    <row r="65" spans="4:186" ht="15.75" thickBot="1" x14ac:dyDescent="0.3">
      <c r="D65" s="39">
        <v>0.33333333333333298</v>
      </c>
      <c r="E65" s="50">
        <v>1.2453477246382203</v>
      </c>
      <c r="F65" s="50">
        <v>0.76983794894856528</v>
      </c>
      <c r="G65" s="50">
        <v>0.73378644128129888</v>
      </c>
      <c r="H65" s="50">
        <v>0.16120912353906269</v>
      </c>
      <c r="I65" s="50">
        <v>0.63861084869195872</v>
      </c>
      <c r="J65" s="50">
        <v>0.42236734930420777</v>
      </c>
      <c r="K65" s="50">
        <v>0.30778709841599322</v>
      </c>
      <c r="L65" s="50">
        <v>0.54741356135203323</v>
      </c>
      <c r="M65" s="50">
        <v>0.51917713687685807</v>
      </c>
      <c r="N65" s="50">
        <v>0.77377661497715722</v>
      </c>
      <c r="O65" s="50">
        <v>0.44392661550252982</v>
      </c>
      <c r="P65" s="50">
        <v>0.52241454235394147</v>
      </c>
      <c r="R65" s="50">
        <v>1.0261349049448218</v>
      </c>
      <c r="S65" s="50">
        <v>0.72734142816660408</v>
      </c>
      <c r="T65" s="50">
        <v>0.82729310767916497</v>
      </c>
      <c r="U65" s="50">
        <v>0.33525676096500323</v>
      </c>
      <c r="V65" s="50">
        <v>1.0630933934622242</v>
      </c>
      <c r="W65" s="50">
        <v>0.20392705754444013</v>
      </c>
      <c r="X65" s="50">
        <v>0.31657288544021872</v>
      </c>
      <c r="Y65" s="50">
        <v>0.38371321946800346</v>
      </c>
      <c r="Z65" s="50">
        <v>0.74341565161782674</v>
      </c>
      <c r="AA65" s="50">
        <v>0.44845345665241587</v>
      </c>
      <c r="AB65" s="50">
        <v>0.17047772870192873</v>
      </c>
      <c r="AC65" s="50">
        <v>0.30857900308413555</v>
      </c>
      <c r="AE65" s="50">
        <v>0.75503378249234487</v>
      </c>
      <c r="AF65" s="50">
        <v>0.16327541742898505</v>
      </c>
      <c r="AG65" s="50">
        <v>1.3490190698749545</v>
      </c>
      <c r="AH65" s="50">
        <v>0.49818395127724813</v>
      </c>
      <c r="AI65" s="50">
        <v>0.4701491437237435</v>
      </c>
      <c r="AJ65" s="50">
        <v>0.56416164801399116</v>
      </c>
      <c r="AK65" s="50">
        <v>0.39481678157590883</v>
      </c>
      <c r="AL65" s="50">
        <v>0.25426126352757755</v>
      </c>
      <c r="AM65" s="50">
        <v>0.61295738476659323</v>
      </c>
      <c r="AN65" s="50">
        <v>0.73800359444870434</v>
      </c>
      <c r="AO65" s="50">
        <v>0.34222895085705524</v>
      </c>
      <c r="AP65" s="50">
        <v>0.80172406766949589</v>
      </c>
      <c r="AR65" s="50">
        <v>0.58638786859157743</v>
      </c>
      <c r="AS65" s="50">
        <v>0</v>
      </c>
      <c r="AT65" s="50">
        <v>0.18268735247248383</v>
      </c>
      <c r="AU65" s="50">
        <v>0.75222496258764726</v>
      </c>
      <c r="AV65" s="50">
        <v>0.61836580122585649</v>
      </c>
      <c r="AW65" s="50">
        <v>0.27142167765430752</v>
      </c>
      <c r="AX65" s="50">
        <v>0.17328494076380166</v>
      </c>
      <c r="AY65" s="50">
        <v>0</v>
      </c>
      <c r="AZ65" s="50">
        <v>0.1552205539507733</v>
      </c>
      <c r="BA65" s="50">
        <v>0.26485414840919308</v>
      </c>
      <c r="BB65" s="50">
        <v>0.27977643158427312</v>
      </c>
      <c r="BC65" s="50">
        <v>0.17073166768013626</v>
      </c>
      <c r="BE65" s="50">
        <v>1.6411283742064313</v>
      </c>
      <c r="BF65" s="50">
        <v>0.63432692326694495</v>
      </c>
      <c r="BG65" s="50">
        <v>1.8719793938038876</v>
      </c>
      <c r="BH65" s="50">
        <v>1.48616591704261</v>
      </c>
      <c r="BI65" s="50">
        <v>0.50014988977461916</v>
      </c>
      <c r="BJ65" s="50">
        <v>0.49368908571112541</v>
      </c>
      <c r="BK65" s="50">
        <v>0.78253076190207149</v>
      </c>
      <c r="BL65" s="50">
        <v>0.77814548143648932</v>
      </c>
      <c r="BM65" s="50">
        <v>1.1036651811039191</v>
      </c>
      <c r="BN65" s="50">
        <v>2.021985033085004</v>
      </c>
      <c r="BO65" s="50">
        <v>0.98727195834521919</v>
      </c>
      <c r="BP65" s="50">
        <v>0.61961839868729862</v>
      </c>
      <c r="BR65" s="50">
        <v>1.0348555517293698</v>
      </c>
      <c r="BS65" s="50">
        <v>0.87013295372694754</v>
      </c>
      <c r="BT65" s="50">
        <v>0.8303364882305555</v>
      </c>
      <c r="BU65" s="50">
        <v>0.17152897587556948</v>
      </c>
      <c r="BV65" s="50">
        <v>0.31255890710543954</v>
      </c>
      <c r="BW65" s="50">
        <v>0.55568725953646403</v>
      </c>
      <c r="BX65" s="50">
        <v>0.16223832339894442</v>
      </c>
      <c r="BY65" s="50">
        <v>0</v>
      </c>
      <c r="BZ65" s="50">
        <v>0.31657288544021883</v>
      </c>
      <c r="CA65" s="50">
        <v>0.59366708369121401</v>
      </c>
      <c r="CB65" s="50">
        <v>1.5473707604162337</v>
      </c>
      <c r="CC65" s="50">
        <v>2.0682259688550624</v>
      </c>
      <c r="CE65" s="50">
        <v>0.19630178139057256</v>
      </c>
      <c r="CF65" s="50">
        <v>0.37221005367688975</v>
      </c>
      <c r="CG65" s="50">
        <v>0.5234692710424621</v>
      </c>
      <c r="CH65" s="50">
        <v>0.40937747989840817</v>
      </c>
      <c r="CI65" s="50">
        <v>0.41960501712401277</v>
      </c>
      <c r="CJ65" s="50">
        <v>0</v>
      </c>
      <c r="CK65" s="50">
        <v>0</v>
      </c>
      <c r="CL65" s="50">
        <v>0</v>
      </c>
      <c r="CM65" s="50">
        <v>0</v>
      </c>
      <c r="CN65" s="50">
        <v>0.48606708562629386</v>
      </c>
      <c r="CO65" s="50">
        <v>0</v>
      </c>
      <c r="CP65" s="50">
        <v>0</v>
      </c>
      <c r="CR65" s="50">
        <v>0.89118365565158242</v>
      </c>
      <c r="CS65" s="50">
        <v>0.18138050870484615</v>
      </c>
      <c r="CT65" s="50">
        <v>0.29223221982438047</v>
      </c>
      <c r="CU65" s="50">
        <v>1.0535064369059837</v>
      </c>
      <c r="CV65" s="50">
        <v>0.37371961916482543</v>
      </c>
      <c r="CW65" s="50">
        <v>0.57641672708393543</v>
      </c>
      <c r="CX65" s="50">
        <v>0.20708940432340489</v>
      </c>
      <c r="CY65" s="50">
        <v>0.35861870977580768</v>
      </c>
      <c r="CZ65" s="50">
        <v>0.41235115461256749</v>
      </c>
      <c r="DA65" s="50">
        <v>0.27353721072234083</v>
      </c>
      <c r="DB65" s="50">
        <v>0.26842532938779579</v>
      </c>
      <c r="DC65" s="50">
        <v>0.25010448661023721</v>
      </c>
      <c r="DD65" s="81"/>
      <c r="DE65" s="50">
        <v>0.38188311181447904</v>
      </c>
      <c r="DF65" s="50">
        <v>0.52437464490366348</v>
      </c>
      <c r="DG65" s="50">
        <v>0.27794901688246071</v>
      </c>
      <c r="DH65" s="50">
        <v>0.51874863483977962</v>
      </c>
      <c r="DI65" s="50">
        <v>0.52459743718714547</v>
      </c>
      <c r="DJ65" s="50">
        <v>0.36831271330545112</v>
      </c>
      <c r="DK65" s="50">
        <v>0</v>
      </c>
      <c r="DL65" s="50">
        <v>0.26271248107456213</v>
      </c>
      <c r="DM65" s="50">
        <v>0.17258453585209113</v>
      </c>
      <c r="DN65" s="50">
        <v>0.14428167917031198</v>
      </c>
      <c r="DO65" s="50">
        <v>0.58012755302711883</v>
      </c>
      <c r="DP65" s="50">
        <v>0.61461813993094228</v>
      </c>
      <c r="DQ65" s="81"/>
      <c r="DS65" s="50">
        <v>1.517525272962138</v>
      </c>
      <c r="DT65" s="50">
        <v>0.69239869423858158</v>
      </c>
      <c r="DU65" s="50">
        <v>1.0278750994386487</v>
      </c>
      <c r="DV65" s="50">
        <v>0.86827798980335369</v>
      </c>
      <c r="DW65" s="50">
        <v>0.9714802547964182</v>
      </c>
      <c r="DX65" s="50">
        <v>0.80500289546986814</v>
      </c>
      <c r="DY65" s="50">
        <v>0.45560949492294267</v>
      </c>
      <c r="DZ65" s="50">
        <v>0.62338633811909927</v>
      </c>
      <c r="EA65" s="50">
        <v>0.45976709644965019</v>
      </c>
      <c r="EB65" s="50">
        <v>0.99855830673842239</v>
      </c>
      <c r="EC65" s="50">
        <v>0.43049609100959385</v>
      </c>
      <c r="ED65" s="50">
        <v>1.5762326622402698</v>
      </c>
      <c r="EF65" s="50">
        <v>4.1281997052665291</v>
      </c>
      <c r="EG65" s="50">
        <v>2.2406087512201873</v>
      </c>
      <c r="EH65" s="50">
        <v>2.8784811875941774</v>
      </c>
      <c r="EI65" s="50">
        <v>1.241065164137144</v>
      </c>
      <c r="EJ65" s="50">
        <v>0.93505361213646521</v>
      </c>
      <c r="EK65" s="50">
        <v>1.7926906633555211</v>
      </c>
      <c r="EL65" s="50">
        <v>1.6061457762272422</v>
      </c>
      <c r="EM65" s="50">
        <v>0.97651962362122802</v>
      </c>
      <c r="EN65" s="50">
        <v>2.2338894491893679</v>
      </c>
      <c r="EO65" s="50">
        <v>2.1689727413952831</v>
      </c>
      <c r="EP65" s="50">
        <v>3.5326801775524226</v>
      </c>
      <c r="EQ65" s="50">
        <v>3.3945708991528769</v>
      </c>
      <c r="ES65" s="50">
        <v>0.17794474763675502</v>
      </c>
      <c r="ET65" s="50">
        <v>0</v>
      </c>
      <c r="EU65" s="50">
        <v>0.3755235723862268</v>
      </c>
      <c r="EV65" s="50">
        <v>0.28054434450926125</v>
      </c>
      <c r="EW65" s="50">
        <v>0.2013637587987418</v>
      </c>
      <c r="EX65" s="50">
        <v>0.32837991576339942</v>
      </c>
      <c r="EY65" s="50">
        <v>0</v>
      </c>
      <c r="EZ65" s="50">
        <v>0</v>
      </c>
      <c r="FA65" s="50">
        <v>0</v>
      </c>
      <c r="FB65" s="50">
        <v>0</v>
      </c>
      <c r="FC65" s="50">
        <v>0</v>
      </c>
      <c r="FD65" s="50">
        <v>0</v>
      </c>
      <c r="FF65" s="50">
        <v>5.0110410904780966</v>
      </c>
      <c r="FG65" s="50">
        <v>4.863761318070039</v>
      </c>
      <c r="FH65" s="50">
        <v>5.7004794376831986</v>
      </c>
      <c r="FI65" s="50">
        <v>5.104381737506225</v>
      </c>
      <c r="FJ65" s="50">
        <v>2.2910205787185687</v>
      </c>
      <c r="FK65" s="50">
        <v>0.30181285350478682</v>
      </c>
      <c r="FL65" s="50">
        <v>1.2335123981571698</v>
      </c>
      <c r="FM65" s="50">
        <v>1.261245589998657</v>
      </c>
      <c r="FN65" s="50">
        <v>2.5278442244668486</v>
      </c>
      <c r="FO65" s="50">
        <v>2.8416209943698254</v>
      </c>
      <c r="FP65" s="50">
        <v>3.9413709123228027</v>
      </c>
      <c r="FQ65" s="50">
        <v>4.3809439996490553</v>
      </c>
      <c r="FS65" s="50">
        <v>0.54166346614564331</v>
      </c>
      <c r="FT65" s="50">
        <v>0.14040758420471142</v>
      </c>
      <c r="FU65" s="50">
        <v>0.14933568137425979</v>
      </c>
      <c r="FV65" s="50">
        <v>0</v>
      </c>
      <c r="FW65" s="50">
        <v>0</v>
      </c>
      <c r="FX65" s="50">
        <v>0.1436920345604491</v>
      </c>
      <c r="FY65" s="50">
        <v>0</v>
      </c>
      <c r="FZ65" s="50">
        <v>0</v>
      </c>
      <c r="GA65" s="50">
        <v>0.50384079329197928</v>
      </c>
      <c r="GB65" s="50">
        <v>0</v>
      </c>
      <c r="GC65" s="50">
        <v>0.14510077001638064</v>
      </c>
      <c r="GD65" s="50">
        <v>0.41572579664718229</v>
      </c>
    </row>
    <row r="66" spans="4:186" ht="15.75" thickBot="1" x14ac:dyDescent="0.3">
      <c r="D66" s="39">
        <v>0.375</v>
      </c>
      <c r="E66" s="50">
        <v>1.1659645545722892</v>
      </c>
      <c r="F66" s="50">
        <v>0.90719256360509637</v>
      </c>
      <c r="G66" s="50">
        <v>0.9008006629479175</v>
      </c>
      <c r="H66" s="50">
        <v>0.315740529463576</v>
      </c>
      <c r="I66" s="50">
        <v>0.8518493941943962</v>
      </c>
      <c r="J66" s="50">
        <v>0.56173166579845024</v>
      </c>
      <c r="K66" s="50">
        <v>0.4535572029923336</v>
      </c>
      <c r="L66" s="50">
        <v>0.67244342724899508</v>
      </c>
      <c r="M66" s="50">
        <v>0.93138150343368942</v>
      </c>
      <c r="N66" s="50">
        <v>1.0140085072188667</v>
      </c>
      <c r="O66" s="50">
        <v>0.40445318480209336</v>
      </c>
      <c r="P66" s="50">
        <v>0.69790872883939981</v>
      </c>
      <c r="R66" s="50">
        <v>1.0666588239010566</v>
      </c>
      <c r="S66" s="50">
        <v>0.73664632368695993</v>
      </c>
      <c r="T66" s="50">
        <v>0.8643076902894884</v>
      </c>
      <c r="U66" s="50">
        <v>0.39375907053208359</v>
      </c>
      <c r="V66" s="50">
        <v>1.283325254611235</v>
      </c>
      <c r="W66" s="50">
        <v>0.2844049927109365</v>
      </c>
      <c r="X66" s="50">
        <v>0.38923860556526713</v>
      </c>
      <c r="Y66" s="50">
        <v>0.4828551990077482</v>
      </c>
      <c r="Z66" s="50">
        <v>0.92122106800139669</v>
      </c>
      <c r="AA66" s="50">
        <v>0.50674036047919835</v>
      </c>
      <c r="AB66" s="50">
        <v>0.15228270419084536</v>
      </c>
      <c r="AC66" s="50">
        <v>0.30778709841599333</v>
      </c>
      <c r="AE66" s="50">
        <v>0.79578539509892832</v>
      </c>
      <c r="AF66" s="50">
        <v>0.18138050870484621</v>
      </c>
      <c r="AG66" s="50">
        <v>1.6694773793664597</v>
      </c>
      <c r="AH66" s="50">
        <v>0.7202609817035881</v>
      </c>
      <c r="AI66" s="50">
        <v>0.52129667994671158</v>
      </c>
      <c r="AJ66" s="50">
        <v>0.61940951508460029</v>
      </c>
      <c r="AK66" s="50">
        <v>0.53481667804063793</v>
      </c>
      <c r="AL66" s="50">
        <v>0.42940848082140726</v>
      </c>
      <c r="AM66" s="50">
        <v>0.73612731502332063</v>
      </c>
      <c r="AN66" s="50">
        <v>0.80619740927860439</v>
      </c>
      <c r="AO66" s="50">
        <v>0.31740670297219575</v>
      </c>
      <c r="AP66" s="50">
        <v>0.79875105191114515</v>
      </c>
      <c r="AR66" s="50">
        <v>0.71984533995728273</v>
      </c>
      <c r="AS66" s="50">
        <v>0</v>
      </c>
      <c r="AT66" s="50">
        <v>0.39109211962870277</v>
      </c>
      <c r="AU66" s="50">
        <v>1.0886410187369644</v>
      </c>
      <c r="AV66" s="50">
        <v>0.62716952205920407</v>
      </c>
      <c r="AW66" s="50">
        <v>0.37666907323686283</v>
      </c>
      <c r="AX66" s="50">
        <v>0.28842716089498421</v>
      </c>
      <c r="AY66" s="50">
        <v>0.19741924616204617</v>
      </c>
      <c r="AZ66" s="50">
        <v>0.30913414379454524</v>
      </c>
      <c r="BA66" s="50">
        <v>0.34478288775490024</v>
      </c>
      <c r="BB66" s="50">
        <v>0.30262055919685493</v>
      </c>
      <c r="BC66" s="50">
        <v>0.16272995434806867</v>
      </c>
      <c r="BE66" s="50">
        <v>1.9185182133007286</v>
      </c>
      <c r="BF66" s="50">
        <v>0.59297124424221093</v>
      </c>
      <c r="BG66" s="50">
        <v>2.1656368522234501</v>
      </c>
      <c r="BH66" s="50">
        <v>1.4519238250471702</v>
      </c>
      <c r="BI66" s="50">
        <v>0.57438849291305505</v>
      </c>
      <c r="BJ66" s="50">
        <v>0.43151945688365523</v>
      </c>
      <c r="BK66" s="50">
        <v>0.93335662849059386</v>
      </c>
      <c r="BL66" s="50">
        <v>0.79282708811395342</v>
      </c>
      <c r="BM66" s="50">
        <v>1.3011733763302997</v>
      </c>
      <c r="BN66" s="50">
        <v>1.9420741099975616</v>
      </c>
      <c r="BO66" s="50">
        <v>1.042570471674207</v>
      </c>
      <c r="BP66" s="50">
        <v>0.70062608619166822</v>
      </c>
      <c r="BR66" s="50">
        <v>1.0019780240011396</v>
      </c>
      <c r="BS66" s="50">
        <v>0.782739994725002</v>
      </c>
      <c r="BT66" s="50">
        <v>0.7578973715423698</v>
      </c>
      <c r="BU66" s="50">
        <v>0.32413001306798206</v>
      </c>
      <c r="BV66" s="50">
        <v>0.4701491437237435</v>
      </c>
      <c r="BW66" s="50">
        <v>0.84417543099861392</v>
      </c>
      <c r="BX66" s="50">
        <v>0.3038478918483799</v>
      </c>
      <c r="BY66" s="50">
        <v>0.15785812843289784</v>
      </c>
      <c r="BZ66" s="50">
        <v>0.41334557015241186</v>
      </c>
      <c r="CA66" s="50">
        <v>0.61461813993094228</v>
      </c>
      <c r="CB66" s="50">
        <v>1.3740797801739704</v>
      </c>
      <c r="CC66" s="50">
        <v>2.0518260158340365</v>
      </c>
      <c r="CE66" s="50">
        <v>0.2584638446883008</v>
      </c>
      <c r="CF66" s="50">
        <v>0.43621835728887137</v>
      </c>
      <c r="CG66" s="50">
        <v>0.64245531842789638</v>
      </c>
      <c r="CH66" s="50">
        <v>0.55208151354725987</v>
      </c>
      <c r="CI66" s="50">
        <v>0.58277068154842027</v>
      </c>
      <c r="CJ66" s="50">
        <v>0.16426032011533731</v>
      </c>
      <c r="CK66" s="50">
        <v>0</v>
      </c>
      <c r="CL66" s="50">
        <v>0.13451834921285338</v>
      </c>
      <c r="CM66" s="50">
        <v>0.25593678542765996</v>
      </c>
      <c r="CN66" s="50">
        <v>0.63605640833074251</v>
      </c>
      <c r="CO66" s="50">
        <v>0</v>
      </c>
      <c r="CP66" s="50">
        <v>0</v>
      </c>
      <c r="CR66" s="50">
        <v>0.96311988558574979</v>
      </c>
      <c r="CS66" s="50">
        <v>0.37720386124022326</v>
      </c>
      <c r="CT66" s="50">
        <v>0.48714087114199334</v>
      </c>
      <c r="CU66" s="50">
        <v>1.3223417289123454</v>
      </c>
      <c r="CV66" s="50">
        <v>0.48821623691570837</v>
      </c>
      <c r="CW66" s="50">
        <v>0.66584658019453979</v>
      </c>
      <c r="CX66" s="50">
        <v>0.31737978280629003</v>
      </c>
      <c r="CY66" s="50">
        <v>0.5234692710424621</v>
      </c>
      <c r="CZ66" s="50">
        <v>0.58136802492325079</v>
      </c>
      <c r="DA66" s="50">
        <v>0.39575162755334753</v>
      </c>
      <c r="DB66" s="50">
        <v>0.30995485348289153</v>
      </c>
      <c r="DC66" s="50">
        <v>0.28017259851810011</v>
      </c>
      <c r="DD66" s="81"/>
      <c r="DE66" s="50">
        <v>0.39202107914503104</v>
      </c>
      <c r="DF66" s="50">
        <v>0.52447648478760434</v>
      </c>
      <c r="DG66" s="50">
        <v>0.34222895085705546</v>
      </c>
      <c r="DH66" s="50">
        <v>0.89448841244845345</v>
      </c>
      <c r="DI66" s="50">
        <v>0.70608194304814453</v>
      </c>
      <c r="DJ66" s="50">
        <v>0.47488745348502071</v>
      </c>
      <c r="DK66" s="50">
        <v>0.24872902964557697</v>
      </c>
      <c r="DL66" s="50">
        <v>0.31255890710543954</v>
      </c>
      <c r="DM66" s="50">
        <v>0.3199169377207946</v>
      </c>
      <c r="DN66" s="50">
        <v>0.14887142570286685</v>
      </c>
      <c r="DO66" s="50">
        <v>0.70039937081659898</v>
      </c>
      <c r="DP66" s="50">
        <v>0.74648631184319858</v>
      </c>
      <c r="DQ66" s="81"/>
      <c r="DS66" s="50">
        <v>1.4826065949354108</v>
      </c>
      <c r="DT66" s="50">
        <v>0.72271850923834347</v>
      </c>
      <c r="DU66" s="50">
        <v>1.1584056507614264</v>
      </c>
      <c r="DV66" s="50">
        <v>1.1150235677229716</v>
      </c>
      <c r="DW66" s="50">
        <v>1.0036908065777372</v>
      </c>
      <c r="DX66" s="50">
        <v>0.93819646311530946</v>
      </c>
      <c r="DY66" s="50">
        <v>0.60223534332519624</v>
      </c>
      <c r="DZ66" s="50">
        <v>0.72123143458329919</v>
      </c>
      <c r="EA66" s="50">
        <v>0.64168519359437992</v>
      </c>
      <c r="EB66" s="50">
        <v>1.1546384808693768</v>
      </c>
      <c r="EC66" s="50">
        <v>0.59135551967086208</v>
      </c>
      <c r="ED66" s="50">
        <v>1.6599917351862354</v>
      </c>
      <c r="EF66" s="50">
        <v>3.9491005265251973</v>
      </c>
      <c r="EG66" s="50">
        <v>2.2469203214627327</v>
      </c>
      <c r="EH66" s="50">
        <v>3.2519301923291746</v>
      </c>
      <c r="EI66" s="50">
        <v>1.4004473364718426</v>
      </c>
      <c r="EJ66" s="50">
        <v>1.0577601589809495</v>
      </c>
      <c r="EK66" s="50">
        <v>1.8896432358530226</v>
      </c>
      <c r="EL66" s="50">
        <v>1.67661527775703</v>
      </c>
      <c r="EM66" s="50">
        <v>1.0900286165730531</v>
      </c>
      <c r="EN66" s="50">
        <v>2.4333749581021462</v>
      </c>
      <c r="EO66" s="50">
        <v>2.6270487326043201</v>
      </c>
      <c r="EP66" s="50">
        <v>4.1699031384012519</v>
      </c>
      <c r="EQ66" s="50">
        <v>3.3465700687566526</v>
      </c>
      <c r="ES66" s="50">
        <v>0.25776022299336271</v>
      </c>
      <c r="ET66" s="50">
        <v>0</v>
      </c>
      <c r="EU66" s="50">
        <v>0.54856844190280107</v>
      </c>
      <c r="EV66" s="50">
        <v>0.49368908571112513</v>
      </c>
      <c r="EW66" s="50">
        <v>0.3612534489842773</v>
      </c>
      <c r="EX66" s="50">
        <v>0.35646199038384457</v>
      </c>
      <c r="EY66" s="50">
        <v>0.13978725101436656</v>
      </c>
      <c r="EZ66" s="50">
        <v>0.14112563054307944</v>
      </c>
      <c r="FA66" s="50">
        <v>0.29619911925267084</v>
      </c>
      <c r="FB66" s="50">
        <v>0.15882460409489624</v>
      </c>
      <c r="FC66" s="50">
        <v>0</v>
      </c>
      <c r="FD66" s="50">
        <v>0.15026708627490007</v>
      </c>
      <c r="FF66" s="50">
        <v>5.2112053285270479</v>
      </c>
      <c r="FG66" s="50">
        <v>4.6716033852528112</v>
      </c>
      <c r="FH66" s="50">
        <v>5.9584678817912486</v>
      </c>
      <c r="FI66" s="50">
        <v>4.828235541061888</v>
      </c>
      <c r="FJ66" s="50">
        <v>2.0902281893058561</v>
      </c>
      <c r="FK66" s="50">
        <v>0.32923432968699745</v>
      </c>
      <c r="FL66" s="50">
        <v>1.179271631060324</v>
      </c>
      <c r="FM66" s="50">
        <v>1.5354309923087923</v>
      </c>
      <c r="FN66" s="50">
        <v>2.2427112929203497</v>
      </c>
      <c r="FO66" s="50">
        <v>2.662033186541835</v>
      </c>
      <c r="FP66" s="50">
        <v>4.2602180731156141</v>
      </c>
      <c r="FQ66" s="50">
        <v>5.2499262010641825</v>
      </c>
      <c r="FS66" s="50">
        <v>0.48072182124963564</v>
      </c>
      <c r="FT66" s="50">
        <v>0</v>
      </c>
      <c r="FU66" s="50">
        <v>0.25356529330252003</v>
      </c>
      <c r="FV66" s="50">
        <v>0.16631569146287226</v>
      </c>
      <c r="FW66" s="50">
        <v>0</v>
      </c>
      <c r="FX66" s="50">
        <v>0</v>
      </c>
      <c r="FY66" s="50">
        <v>0</v>
      </c>
      <c r="FZ66" s="50">
        <v>0.16421080434393154</v>
      </c>
      <c r="GA66" s="50">
        <v>0.60399990393475655</v>
      </c>
      <c r="GB66" s="50">
        <v>0</v>
      </c>
      <c r="GC66" s="50">
        <v>0</v>
      </c>
      <c r="GD66" s="50">
        <v>0.33297244680014881</v>
      </c>
    </row>
    <row r="67" spans="4:186" ht="15.75" thickBot="1" x14ac:dyDescent="0.3">
      <c r="D67" s="39">
        <v>0.41666666666666702</v>
      </c>
      <c r="E67" s="50">
        <v>1.077402928689289</v>
      </c>
      <c r="F67" s="50">
        <v>1.1280996950603435</v>
      </c>
      <c r="G67" s="50">
        <v>1.0105614557591314</v>
      </c>
      <c r="H67" s="50">
        <v>0.52148287949726035</v>
      </c>
      <c r="I67" s="50">
        <v>0.8549526676308109</v>
      </c>
      <c r="J67" s="50">
        <v>0.63244929175940656</v>
      </c>
      <c r="K67" s="50">
        <v>0.58880762291262767</v>
      </c>
      <c r="L67" s="50">
        <v>0.97820327777429761</v>
      </c>
      <c r="M67" s="50">
        <v>0.96467683209937738</v>
      </c>
      <c r="N67" s="50">
        <v>1.491515574252313</v>
      </c>
      <c r="O67" s="50">
        <v>0.50044157904980036</v>
      </c>
      <c r="P67" s="50">
        <v>0.59366708369121357</v>
      </c>
      <c r="R67" s="50">
        <v>1.0792005972766523</v>
      </c>
      <c r="S67" s="50">
        <v>0.81063381021258807</v>
      </c>
      <c r="T67" s="50">
        <v>1.0191937679762708</v>
      </c>
      <c r="U67" s="50">
        <v>0.39472337803203872</v>
      </c>
      <c r="V67" s="50">
        <v>1.3678910856936257</v>
      </c>
      <c r="W67" s="50">
        <v>0.36008086634993908</v>
      </c>
      <c r="X67" s="50">
        <v>0.49145182740449783</v>
      </c>
      <c r="Y67" s="50">
        <v>0.54166346614564298</v>
      </c>
      <c r="Z67" s="50">
        <v>1.0013504922816621</v>
      </c>
      <c r="AA67" s="50">
        <v>0.66060027548451028</v>
      </c>
      <c r="AB67" s="50">
        <v>0.17631308655645478</v>
      </c>
      <c r="AC67" s="50">
        <v>0.38371321946800374</v>
      </c>
      <c r="AE67" s="50">
        <v>0.66848011668822982</v>
      </c>
      <c r="AF67" s="50">
        <v>0.19580427770420752</v>
      </c>
      <c r="AG67" s="50">
        <v>2.0545532986175821</v>
      </c>
      <c r="AH67" s="50">
        <v>0.95779450262042709</v>
      </c>
      <c r="AI67" s="50">
        <v>0.60469847051789816</v>
      </c>
      <c r="AJ67" s="50">
        <v>0.55930867130552209</v>
      </c>
      <c r="AK67" s="50">
        <v>0.59732917330021607</v>
      </c>
      <c r="AL67" s="50">
        <v>0.40233690102944808</v>
      </c>
      <c r="AM67" s="50">
        <v>0.92798643447242135</v>
      </c>
      <c r="AN67" s="50">
        <v>0.9416077024710533</v>
      </c>
      <c r="AO67" s="50">
        <v>0.40740299385611994</v>
      </c>
      <c r="AP67" s="50">
        <v>0.6911460946225203</v>
      </c>
      <c r="AR67" s="50">
        <v>0.72261930739332603</v>
      </c>
      <c r="AS67" s="50">
        <v>0.17788878821409893</v>
      </c>
      <c r="AT67" s="50">
        <v>0.47435940966370643</v>
      </c>
      <c r="AU67" s="50">
        <v>0.9785402406641267</v>
      </c>
      <c r="AV67" s="50">
        <v>0.773776614977157</v>
      </c>
      <c r="AW67" s="50">
        <v>0.47488745348502043</v>
      </c>
      <c r="AX67" s="50">
        <v>0.4343669596192723</v>
      </c>
      <c r="AY67" s="50">
        <v>0.30541951576862297</v>
      </c>
      <c r="AZ67" s="50">
        <v>0.35556107592342168</v>
      </c>
      <c r="BA67" s="50">
        <v>0.41091048806363417</v>
      </c>
      <c r="BB67" s="50">
        <v>0.40641813611892313</v>
      </c>
      <c r="BC67" s="50">
        <v>0.20478629963684303</v>
      </c>
      <c r="BE67" s="50">
        <v>1.7861379124077084</v>
      </c>
      <c r="BF67" s="50">
        <v>0.7778849707317782</v>
      </c>
      <c r="BG67" s="50">
        <v>2.208303613863861</v>
      </c>
      <c r="BH67" s="50">
        <v>1.5427076673436522</v>
      </c>
      <c r="BI67" s="50">
        <v>0.67509431813470866</v>
      </c>
      <c r="BJ67" s="50">
        <v>0.50157294617067993</v>
      </c>
      <c r="BK67" s="50">
        <v>0.88481049521670829</v>
      </c>
      <c r="BL67" s="50">
        <v>0.89598355733459889</v>
      </c>
      <c r="BM67" s="50">
        <v>1.4897537490306683</v>
      </c>
      <c r="BN67" s="50">
        <v>2.2708481868376493</v>
      </c>
      <c r="BO67" s="50">
        <v>1.3074999781288368</v>
      </c>
      <c r="BP67" s="50">
        <v>0.82729310767916497</v>
      </c>
      <c r="BR67" s="50">
        <v>0.98665058258863592</v>
      </c>
      <c r="BS67" s="50">
        <v>0.81562401806150342</v>
      </c>
      <c r="BT67" s="50">
        <v>0.96980432603198696</v>
      </c>
      <c r="BU67" s="50">
        <v>0.41733921967584314</v>
      </c>
      <c r="BV67" s="50">
        <v>0.59001999238042147</v>
      </c>
      <c r="BW67" s="50">
        <v>0.90946094192617011</v>
      </c>
      <c r="BX67" s="50">
        <v>0.41283212402906916</v>
      </c>
      <c r="BY67" s="50">
        <v>0.29607059779687639</v>
      </c>
      <c r="BZ67" s="50">
        <v>0.65907531117728635</v>
      </c>
      <c r="CA67" s="50">
        <v>0.76942413174781232</v>
      </c>
      <c r="CB67" s="50">
        <v>1.3287367074142646</v>
      </c>
      <c r="CC67" s="50">
        <v>2.2679761194882406</v>
      </c>
      <c r="CE67" s="50">
        <v>0.31335897217949976</v>
      </c>
      <c r="CF67" s="50">
        <v>0.56904261585897431</v>
      </c>
      <c r="CG67" s="50">
        <v>0.9985583067384235</v>
      </c>
      <c r="CH67" s="50">
        <v>0.72744438297840275</v>
      </c>
      <c r="CI67" s="50">
        <v>0.77960541629339719</v>
      </c>
      <c r="CJ67" s="50">
        <v>0.24735862485875107</v>
      </c>
      <c r="CK67" s="50">
        <v>0.20999248484710642</v>
      </c>
      <c r="CL67" s="50">
        <v>0.16028170151145463</v>
      </c>
      <c r="CM67" s="50">
        <v>0.38705285700118974</v>
      </c>
      <c r="CN67" s="50">
        <v>0.79282708811395464</v>
      </c>
      <c r="CO67" s="50">
        <v>0.16426032011533709</v>
      </c>
      <c r="CP67" s="50">
        <v>0.19187409043435108</v>
      </c>
      <c r="CR67" s="50">
        <v>1.1452563074347613</v>
      </c>
      <c r="CS67" s="50">
        <v>0.48668048391632152</v>
      </c>
      <c r="CT67" s="50">
        <v>0.77814548143649043</v>
      </c>
      <c r="CU67" s="50">
        <v>1.6064545217701536</v>
      </c>
      <c r="CV67" s="50">
        <v>0.56373001179084148</v>
      </c>
      <c r="CW67" s="50">
        <v>0.69060697912840219</v>
      </c>
      <c r="CX67" s="50">
        <v>0.3948167815759086</v>
      </c>
      <c r="CY67" s="50">
        <v>0.75503378249234432</v>
      </c>
      <c r="CZ67" s="50">
        <v>0.69060697912840174</v>
      </c>
      <c r="DA67" s="50">
        <v>0.57916840047468743</v>
      </c>
      <c r="DB67" s="50">
        <v>0.45444577112879997</v>
      </c>
      <c r="DC67" s="50">
        <v>0.3230664878776745</v>
      </c>
      <c r="DD67" s="81"/>
      <c r="DE67" s="50">
        <v>0.5167342241587124</v>
      </c>
      <c r="DF67" s="50">
        <v>0.50351639746979882</v>
      </c>
      <c r="DG67" s="50">
        <v>0.48714087114199334</v>
      </c>
      <c r="DH67" s="50">
        <v>1.0299078116376565</v>
      </c>
      <c r="DI67" s="50">
        <v>0.80619740927860506</v>
      </c>
      <c r="DJ67" s="50">
        <v>0.49145182740449816</v>
      </c>
      <c r="DK67" s="50">
        <v>0.28842716089498466</v>
      </c>
      <c r="DL67" s="50">
        <v>0.36301709168281149</v>
      </c>
      <c r="DM67" s="50">
        <v>0.49256960975316411</v>
      </c>
      <c r="DN67" s="50">
        <v>0.18697310006317627</v>
      </c>
      <c r="DO67" s="50">
        <v>0.61424420880759523</v>
      </c>
      <c r="DP67" s="50">
        <v>0.76942413174781232</v>
      </c>
      <c r="DQ67" s="81"/>
      <c r="DS67" s="50">
        <v>1.7786922336321491</v>
      </c>
      <c r="DT67" s="50">
        <v>0.75391077754637548</v>
      </c>
      <c r="DU67" s="50">
        <v>1.3826903979400398</v>
      </c>
      <c r="DV67" s="50">
        <v>1.2533460941629937</v>
      </c>
      <c r="DW67" s="50">
        <v>1.2433699361388242</v>
      </c>
      <c r="DX67" s="50">
        <v>0.92052610273373336</v>
      </c>
      <c r="DY67" s="50">
        <v>0.70882046079013594</v>
      </c>
      <c r="DZ67" s="50">
        <v>0.74506803550617939</v>
      </c>
      <c r="EA67" s="50">
        <v>0.76706132349535783</v>
      </c>
      <c r="EB67" s="50">
        <v>1.4624681408353863</v>
      </c>
      <c r="EC67" s="50">
        <v>0.68090628809375986</v>
      </c>
      <c r="ED67" s="50">
        <v>1.7368905984327487</v>
      </c>
      <c r="EF67" s="50">
        <v>3.9985495623731575</v>
      </c>
      <c r="EG67" s="50">
        <v>2.2659261261328623</v>
      </c>
      <c r="EH67" s="50">
        <v>3.7118981638460622</v>
      </c>
      <c r="EI67" s="50">
        <v>1.4988746651032365</v>
      </c>
      <c r="EJ67" s="50">
        <v>1.1490030535665361</v>
      </c>
      <c r="EK67" s="50">
        <v>1.8869780130643035</v>
      </c>
      <c r="EL67" s="50">
        <v>1.6957490774115749</v>
      </c>
      <c r="EM67" s="50">
        <v>1.1565210432395283</v>
      </c>
      <c r="EN67" s="50">
        <v>2.5087582332036198</v>
      </c>
      <c r="EO67" s="50">
        <v>3.0541858395197434</v>
      </c>
      <c r="EP67" s="50">
        <v>4.7535828720215054</v>
      </c>
      <c r="EQ67" s="50">
        <v>3.3945708991528729</v>
      </c>
      <c r="ES67" s="50">
        <v>0.2648541484091928</v>
      </c>
      <c r="ET67" s="50">
        <v>0</v>
      </c>
      <c r="EU67" s="50">
        <v>0.91880159873585543</v>
      </c>
      <c r="EV67" s="50">
        <v>0.5963918775634085</v>
      </c>
      <c r="EW67" s="50">
        <v>0.40708512417434262</v>
      </c>
      <c r="EX67" s="50">
        <v>0.40054230290083831</v>
      </c>
      <c r="EY67" s="50">
        <v>0.16971742280862184</v>
      </c>
      <c r="EZ67" s="50">
        <v>0.24804319631091173</v>
      </c>
      <c r="FA67" s="50">
        <v>0.40740299385612017</v>
      </c>
      <c r="FB67" s="50">
        <v>0.2591687456950586</v>
      </c>
      <c r="FC67" s="50">
        <v>0</v>
      </c>
      <c r="FD67" s="50">
        <v>0.17073166768013631</v>
      </c>
      <c r="FF67" s="50">
        <v>5.3859187105847957</v>
      </c>
      <c r="FG67" s="50">
        <v>5.0136613814182649</v>
      </c>
      <c r="FH67" s="50">
        <v>5.8812324306910488</v>
      </c>
      <c r="FI67" s="50">
        <v>4.8835729488338249</v>
      </c>
      <c r="FJ67" s="50">
        <v>2.1885380997542478</v>
      </c>
      <c r="FK67" s="50">
        <v>0.36008086634993863</v>
      </c>
      <c r="FL67" s="50">
        <v>1.2256639865729138</v>
      </c>
      <c r="FM67" s="50">
        <v>1.6270750204533826</v>
      </c>
      <c r="FN67" s="50">
        <v>2.1954452900777839</v>
      </c>
      <c r="FO67" s="50">
        <v>3.0186762150388522</v>
      </c>
      <c r="FP67" s="50">
        <v>4.5729108369028744</v>
      </c>
      <c r="FQ67" s="50">
        <v>5.1596366275119792</v>
      </c>
      <c r="FS67" s="50">
        <v>0.55669811814994752</v>
      </c>
      <c r="FT67" s="50">
        <v>0.13697918021259128</v>
      </c>
      <c r="FU67" s="50">
        <v>0.2556570221599288</v>
      </c>
      <c r="FV67" s="50">
        <v>0.26545111471013816</v>
      </c>
      <c r="FW67" s="50">
        <v>0.30306410575579584</v>
      </c>
      <c r="FX67" s="50">
        <v>0.16323901535924037</v>
      </c>
      <c r="FY67" s="50">
        <v>0.15167144252338921</v>
      </c>
      <c r="FZ67" s="50">
        <v>0.29684228445804617</v>
      </c>
      <c r="GA67" s="50">
        <v>0.69479246461809874</v>
      </c>
      <c r="GB67" s="50">
        <v>0.14157364808389278</v>
      </c>
      <c r="GC67" s="50">
        <v>0.16943078550250346</v>
      </c>
      <c r="GD67" s="50">
        <v>0.27353721072234105</v>
      </c>
    </row>
    <row r="68" spans="4:186" ht="15.75" thickBot="1" x14ac:dyDescent="0.3">
      <c r="D68" s="39">
        <v>0.45833333333333298</v>
      </c>
      <c r="E68" s="50">
        <v>1.3954601622493599</v>
      </c>
      <c r="F68" s="50">
        <v>1.3690952151013824</v>
      </c>
      <c r="G68" s="50">
        <v>1.6107811147170588</v>
      </c>
      <c r="H68" s="50">
        <v>0.63771601811407597</v>
      </c>
      <c r="I68" s="50">
        <v>0.93505361213646376</v>
      </c>
      <c r="J68" s="50">
        <v>0.83624150354143412</v>
      </c>
      <c r="K68" s="50">
        <v>0.85030057749365129</v>
      </c>
      <c r="L68" s="50">
        <v>1.1322068501189329</v>
      </c>
      <c r="M68" s="50">
        <v>1.3266027623607031</v>
      </c>
      <c r="N68" s="50">
        <v>1.7589383134982155</v>
      </c>
      <c r="O68" s="50">
        <v>0.57641672708393543</v>
      </c>
      <c r="P68" s="50">
        <v>0.57438849291305505</v>
      </c>
      <c r="R68" s="50">
        <v>1.2061887607217718</v>
      </c>
      <c r="S68" s="50">
        <v>0.90005403204093104</v>
      </c>
      <c r="T68" s="50">
        <v>1.2512936719277306</v>
      </c>
      <c r="U68" s="50">
        <v>0.39375907053208387</v>
      </c>
      <c r="V68" s="50">
        <v>1.4671013733592233</v>
      </c>
      <c r="W68" s="50">
        <v>0.45763360985383439</v>
      </c>
      <c r="X68" s="50">
        <v>0.6398906295715282</v>
      </c>
      <c r="Y68" s="50">
        <v>0.66321996949959694</v>
      </c>
      <c r="Z68" s="50">
        <v>1.1150235677229727</v>
      </c>
      <c r="AA68" s="50">
        <v>0.83797757384506766</v>
      </c>
      <c r="AB68" s="50">
        <v>0.20333653554436196</v>
      </c>
      <c r="AC68" s="50">
        <v>0.47225114871241691</v>
      </c>
      <c r="AE68" s="50">
        <v>0.81971721074641446</v>
      </c>
      <c r="AF68" s="50">
        <v>0.27808104244323123</v>
      </c>
      <c r="AG68" s="50">
        <v>2.2054017612284884</v>
      </c>
      <c r="AH68" s="50">
        <v>1.0084396730795468</v>
      </c>
      <c r="AI68" s="50">
        <v>0.70062608619166822</v>
      </c>
      <c r="AJ68" s="50">
        <v>0.78663852656779043</v>
      </c>
      <c r="AK68" s="50">
        <v>0.6233863381190996</v>
      </c>
      <c r="AL68" s="50">
        <v>0.43836111365596953</v>
      </c>
      <c r="AM68" s="50">
        <v>1.0191360570741876</v>
      </c>
      <c r="AN68" s="50">
        <v>1.0366055889323471</v>
      </c>
      <c r="AO68" s="50">
        <v>0.38325514563719948</v>
      </c>
      <c r="AP68" s="50">
        <v>0.93341985546697726</v>
      </c>
      <c r="AR68" s="50">
        <v>1.0972873849272726</v>
      </c>
      <c r="AS68" s="50">
        <v>0.42962020909937826</v>
      </c>
      <c r="AT68" s="50">
        <v>0.64245531842789572</v>
      </c>
      <c r="AU68" s="50">
        <v>1.3287367074142635</v>
      </c>
      <c r="AV68" s="50">
        <v>0.86118180655946419</v>
      </c>
      <c r="AW68" s="50">
        <v>0.42135851052093082</v>
      </c>
      <c r="AX68" s="50">
        <v>0.41572579664718201</v>
      </c>
      <c r="AY68" s="50">
        <v>0.36213455456961957</v>
      </c>
      <c r="AZ68" s="50">
        <v>0.40740299385611994</v>
      </c>
      <c r="BA68" s="50">
        <v>0.50453714461240184</v>
      </c>
      <c r="BB68" s="50">
        <v>0.5164362372041682</v>
      </c>
      <c r="BC68" s="50">
        <v>0.29838967814269163</v>
      </c>
      <c r="BE68" s="50">
        <v>1.9870931473734481</v>
      </c>
      <c r="BF68" s="50">
        <v>0.93517038193345814</v>
      </c>
      <c r="BG68" s="50">
        <v>2.1263136762656294</v>
      </c>
      <c r="BH68" s="50">
        <v>1.7543502085461946</v>
      </c>
      <c r="BI68" s="50">
        <v>0.78546341630297389</v>
      </c>
      <c r="BJ68" s="50">
        <v>0.62590676501181042</v>
      </c>
      <c r="BK68" s="50">
        <v>0.95315092661911038</v>
      </c>
      <c r="BL68" s="50">
        <v>0.90402163962733673</v>
      </c>
      <c r="BM68" s="50">
        <v>1.6088486413792036</v>
      </c>
      <c r="BN68" s="50">
        <v>2.2365430495249465</v>
      </c>
      <c r="BO68" s="50">
        <v>1.4920304991450148</v>
      </c>
      <c r="BP68" s="50">
        <v>0.86744112902183235</v>
      </c>
      <c r="BR68" s="50">
        <v>1.2237070992579249</v>
      </c>
      <c r="BS68" s="50">
        <v>0.98115432719326023</v>
      </c>
      <c r="BT68" s="50">
        <v>1.2256639865729129</v>
      </c>
      <c r="BU68" s="50">
        <v>0.5095402960556159</v>
      </c>
      <c r="BV68" s="50">
        <v>0.77232396839497031</v>
      </c>
      <c r="BW68" s="50">
        <v>1.0317104503391634</v>
      </c>
      <c r="BX68" s="50">
        <v>0.49578814216034561</v>
      </c>
      <c r="BY68" s="50">
        <v>0.46388057157707413</v>
      </c>
      <c r="BZ68" s="50">
        <v>0.86665706055858882</v>
      </c>
      <c r="CA68" s="50">
        <v>0.89278171323121347</v>
      </c>
      <c r="CB68" s="50">
        <v>1.5614164005892235</v>
      </c>
      <c r="CC68" s="50">
        <v>2.1495243404226967</v>
      </c>
      <c r="CE68" s="50">
        <v>0.35599681248762871</v>
      </c>
      <c r="CF68" s="50">
        <v>0.75707846575526672</v>
      </c>
      <c r="CG68" s="50">
        <v>1.3763348340682726</v>
      </c>
      <c r="CH68" s="50">
        <v>0.91785075036860864</v>
      </c>
      <c r="CI68" s="50">
        <v>0.93996631811833242</v>
      </c>
      <c r="CJ68" s="50">
        <v>0.30505231996258914</v>
      </c>
      <c r="CK68" s="50">
        <v>0.38554916478055312</v>
      </c>
      <c r="CL68" s="50">
        <v>0.24735862485875085</v>
      </c>
      <c r="CM68" s="50">
        <v>0.44706512673502558</v>
      </c>
      <c r="CN68" s="50">
        <v>0.79430532344796789</v>
      </c>
      <c r="CO68" s="50">
        <v>0.25593678542765991</v>
      </c>
      <c r="CP68" s="50">
        <v>0.29684228445804617</v>
      </c>
      <c r="CR68" s="50">
        <v>1.4233971984663514</v>
      </c>
      <c r="CS68" s="50">
        <v>0.53437040020756177</v>
      </c>
      <c r="CT68" s="50">
        <v>0.96645825310714784</v>
      </c>
      <c r="CU68" s="50">
        <v>1.8472998822838371</v>
      </c>
      <c r="CV68" s="50">
        <v>0.59001999238042169</v>
      </c>
      <c r="CW68" s="50">
        <v>0.82678660170893881</v>
      </c>
      <c r="CX68" s="50">
        <v>0.50894998103877787</v>
      </c>
      <c r="CY68" s="50">
        <v>0.87846779188231972</v>
      </c>
      <c r="CZ68" s="50">
        <v>0.83624150354143412</v>
      </c>
      <c r="DA68" s="50">
        <v>0.8658734647104388</v>
      </c>
      <c r="DB68" s="50">
        <v>0.52339411752931531</v>
      </c>
      <c r="DC68" s="50">
        <v>0.38188311181447882</v>
      </c>
      <c r="DD68" s="81"/>
      <c r="DE68" s="50">
        <v>0.60593254864881785</v>
      </c>
      <c r="DF68" s="50">
        <v>0.63856517381902178</v>
      </c>
      <c r="DG68" s="50">
        <v>0.63861084869195905</v>
      </c>
      <c r="DH68" s="50">
        <v>1.3096133936330767</v>
      </c>
      <c r="DI68" s="50">
        <v>0.96311988558575035</v>
      </c>
      <c r="DJ68" s="50">
        <v>0.69339542925014153</v>
      </c>
      <c r="DK68" s="50">
        <v>0.32882071876843849</v>
      </c>
      <c r="DL68" s="50">
        <v>0.40708512417434323</v>
      </c>
      <c r="DM68" s="50">
        <v>0.65772658994974931</v>
      </c>
      <c r="DN68" s="50">
        <v>0.27794901688246071</v>
      </c>
      <c r="DO68" s="50">
        <v>0.81273829664655073</v>
      </c>
      <c r="DP68" s="50">
        <v>0.73378644128129866</v>
      </c>
      <c r="DQ68" s="81"/>
      <c r="DS68" s="50">
        <v>2.0355129881550154</v>
      </c>
      <c r="DT68" s="50">
        <v>0.81896217498417367</v>
      </c>
      <c r="DU68" s="50">
        <v>1.6623597686885705</v>
      </c>
      <c r="DV68" s="50">
        <v>1.3828318544667966</v>
      </c>
      <c r="DW68" s="50">
        <v>1.4147618497947159</v>
      </c>
      <c r="DX68" s="50">
        <v>0.93059252063841291</v>
      </c>
      <c r="DY68" s="50">
        <v>0.91535551113228386</v>
      </c>
      <c r="DZ68" s="50">
        <v>0.87846779188231894</v>
      </c>
      <c r="EA68" s="50">
        <v>0.89614385017648857</v>
      </c>
      <c r="EB68" s="50">
        <v>1.6294116524860287</v>
      </c>
      <c r="EC68" s="50">
        <v>0.8618063793429912</v>
      </c>
      <c r="ED68" s="50">
        <v>2.0957530186689142</v>
      </c>
      <c r="EF68" s="50">
        <v>3.920699428789602</v>
      </c>
      <c r="EG68" s="50">
        <v>2.1812373115001096</v>
      </c>
      <c r="EH68" s="50">
        <v>4.0151238400265736</v>
      </c>
      <c r="EI68" s="50">
        <v>1.5873870124856673</v>
      </c>
      <c r="EJ68" s="50">
        <v>1.1621810057016277</v>
      </c>
      <c r="EK68" s="50">
        <v>1.9110554212860225</v>
      </c>
      <c r="EL68" s="50">
        <v>1.7786922336321505</v>
      </c>
      <c r="EM68" s="50">
        <v>1.1697563062557208</v>
      </c>
      <c r="EN68" s="50">
        <v>2.5246565272076862</v>
      </c>
      <c r="EO68" s="50">
        <v>3.4168790705123628</v>
      </c>
      <c r="EP68" s="50">
        <v>4.892836758473484</v>
      </c>
      <c r="EQ68" s="50">
        <v>3.4730766225244256</v>
      </c>
      <c r="ES68" s="50">
        <v>0.32224997650070109</v>
      </c>
      <c r="ET68" s="50">
        <v>0.20775059122733372</v>
      </c>
      <c r="EU68" s="50">
        <v>1.0140085072188672</v>
      </c>
      <c r="EV68" s="50">
        <v>0.66993151718536426</v>
      </c>
      <c r="EW68" s="50">
        <v>0.53028435752548719</v>
      </c>
      <c r="EX68" s="50">
        <v>0.40249457714824127</v>
      </c>
      <c r="EY68" s="50">
        <v>0.28390486681262245</v>
      </c>
      <c r="EZ68" s="50">
        <v>0.32470364602741497</v>
      </c>
      <c r="FA68" s="50">
        <v>0.46836735129072066</v>
      </c>
      <c r="FB68" s="50">
        <v>0.35338772574697064</v>
      </c>
      <c r="FC68" s="50">
        <v>0</v>
      </c>
      <c r="FD68" s="50">
        <v>0.27573723140813045</v>
      </c>
      <c r="FF68" s="50">
        <v>5.2814022090050612</v>
      </c>
      <c r="FG68" s="50">
        <v>4.9133911547580329</v>
      </c>
      <c r="FH68" s="50">
        <v>6.5439009128720764</v>
      </c>
      <c r="FI68" s="50">
        <v>4.9439971869217221</v>
      </c>
      <c r="FJ68" s="50">
        <v>2.3669922138368835</v>
      </c>
      <c r="FK68" s="50">
        <v>0.43872846468058807</v>
      </c>
      <c r="FL68" s="50">
        <v>1.3138470543490091</v>
      </c>
      <c r="FM68" s="50">
        <v>1.5922931341667779</v>
      </c>
      <c r="FN68" s="50">
        <v>2.3839678538204896</v>
      </c>
      <c r="FO68" s="50">
        <v>2.9600069555379771</v>
      </c>
      <c r="FP68" s="50">
        <v>4.5273339895280076</v>
      </c>
      <c r="FQ68" s="50">
        <v>5.1439027756419078</v>
      </c>
      <c r="FS68" s="50">
        <v>0.65278260232945828</v>
      </c>
      <c r="FT68" s="50">
        <v>0.19334908042693344</v>
      </c>
      <c r="FU68" s="50">
        <v>0.38739095704776233</v>
      </c>
      <c r="FV68" s="50">
        <v>0.20989528110624228</v>
      </c>
      <c r="FW68" s="50">
        <v>0.34222895085705535</v>
      </c>
      <c r="FX68" s="50">
        <v>0.16734977571164025</v>
      </c>
      <c r="FY68" s="50">
        <v>0.17899147877135771</v>
      </c>
      <c r="FZ68" s="50">
        <v>0.34992881671992115</v>
      </c>
      <c r="GA68" s="50">
        <v>0.48588827492828507</v>
      </c>
      <c r="GB68" s="50">
        <v>0</v>
      </c>
      <c r="GC68" s="50">
        <v>0.25377395084346394</v>
      </c>
      <c r="GD68" s="50">
        <v>0.19132535647622997</v>
      </c>
    </row>
    <row r="69" spans="4:186" ht="15.75" thickBot="1" x14ac:dyDescent="0.3">
      <c r="D69" s="39">
        <v>0.5</v>
      </c>
      <c r="E69" s="50">
        <v>1.8515393999454006</v>
      </c>
      <c r="F69" s="50">
        <v>1.4822893080283166</v>
      </c>
      <c r="G69" s="50">
        <v>2.043658650763005</v>
      </c>
      <c r="H69" s="50">
        <v>0.64700299974858078</v>
      </c>
      <c r="I69" s="50">
        <v>1.0489111239648519</v>
      </c>
      <c r="J69" s="50">
        <v>1.0830423044949318</v>
      </c>
      <c r="K69" s="50">
        <v>0.77523108191823187</v>
      </c>
      <c r="L69" s="50">
        <v>1.2934460697962105</v>
      </c>
      <c r="M69" s="50">
        <v>1.6572318729983389</v>
      </c>
      <c r="N69" s="50">
        <v>1.8899873182598477</v>
      </c>
      <c r="O69" s="50">
        <v>0.61940951508460029</v>
      </c>
      <c r="P69" s="50">
        <v>0.56137950747823873</v>
      </c>
      <c r="R69" s="50">
        <v>1.4040168691737651</v>
      </c>
      <c r="S69" s="50">
        <v>0.95889837631435959</v>
      </c>
      <c r="T69" s="50">
        <v>1.3077044027654467</v>
      </c>
      <c r="U69" s="50">
        <v>0.3947233780320385</v>
      </c>
      <c r="V69" s="50">
        <v>1.5019724269395165</v>
      </c>
      <c r="W69" s="50">
        <v>0.54968636932962656</v>
      </c>
      <c r="X69" s="50">
        <v>0.59488611223015331</v>
      </c>
      <c r="Y69" s="50">
        <v>0.68442728808205</v>
      </c>
      <c r="Z69" s="50">
        <v>1.2349548980692182</v>
      </c>
      <c r="AA69" s="50">
        <v>0.85340009052682919</v>
      </c>
      <c r="AB69" s="50">
        <v>0.26992073169418052</v>
      </c>
      <c r="AC69" s="50">
        <v>0.56137950747823939</v>
      </c>
      <c r="AE69" s="50">
        <v>1.2493095914223844</v>
      </c>
      <c r="AF69" s="50">
        <v>0.45074537790218661</v>
      </c>
      <c r="AG69" s="50">
        <v>2.2852448993098329</v>
      </c>
      <c r="AH69" s="50">
        <v>1.1437598925882808</v>
      </c>
      <c r="AI69" s="50">
        <v>0.93171049725030108</v>
      </c>
      <c r="AJ69" s="50">
        <v>0.84258464857008974</v>
      </c>
      <c r="AK69" s="50">
        <v>0.74790638688173527</v>
      </c>
      <c r="AL69" s="50">
        <v>0.53028435752548775</v>
      </c>
      <c r="AM69" s="50">
        <v>1.1360491777858808</v>
      </c>
      <c r="AN69" s="50">
        <v>1.0882189402136122</v>
      </c>
      <c r="AO69" s="50">
        <v>0.35197259774415185</v>
      </c>
      <c r="AP69" s="50">
        <v>1.0828019311205412</v>
      </c>
      <c r="AR69" s="50">
        <v>1.3531977527223249</v>
      </c>
      <c r="AS69" s="50">
        <v>0.45641744321856548</v>
      </c>
      <c r="AT69" s="50">
        <v>0.68308877355664799</v>
      </c>
      <c r="AU69" s="50">
        <v>1.2187589759643216</v>
      </c>
      <c r="AV69" s="50">
        <v>0.90725028529523355</v>
      </c>
      <c r="AW69" s="50">
        <v>0.40151764898976627</v>
      </c>
      <c r="AX69" s="50">
        <v>0.4849948792066554</v>
      </c>
      <c r="AY69" s="50">
        <v>0.43736028958244383</v>
      </c>
      <c r="AZ69" s="50">
        <v>0.43151945688365501</v>
      </c>
      <c r="BA69" s="50">
        <v>0.62212866599405781</v>
      </c>
      <c r="BB69" s="50">
        <v>0.49593312358319946</v>
      </c>
      <c r="BC69" s="50">
        <v>0.39575162755334731</v>
      </c>
      <c r="BE69" s="50">
        <v>1.7836537153892131</v>
      </c>
      <c r="BF69" s="50">
        <v>1.0480289447646991</v>
      </c>
      <c r="BG69" s="50">
        <v>2.2140345027400388</v>
      </c>
      <c r="BH69" s="50">
        <v>2.0149742448609484</v>
      </c>
      <c r="BI69" s="50">
        <v>0.80321333800312711</v>
      </c>
      <c r="BJ69" s="50">
        <v>0.65907531117728568</v>
      </c>
      <c r="BK69" s="50">
        <v>1.1247947175893001</v>
      </c>
      <c r="BL69" s="50">
        <v>0.93178800294257624</v>
      </c>
      <c r="BM69" s="50">
        <v>1.6572318729983375</v>
      </c>
      <c r="BN69" s="50">
        <v>2.3258791320307872</v>
      </c>
      <c r="BO69" s="50">
        <v>1.3545227989580817</v>
      </c>
      <c r="BP69" s="50">
        <v>0.86430769028948751</v>
      </c>
      <c r="BR69" s="50">
        <v>1.3531977527223247</v>
      </c>
      <c r="BS69" s="50">
        <v>1.4306717868046406</v>
      </c>
      <c r="BT69" s="50">
        <v>1.5049458492975569</v>
      </c>
      <c r="BU69" s="50">
        <v>0.6483370261325242</v>
      </c>
      <c r="BV69" s="50">
        <v>0.93832684235185371</v>
      </c>
      <c r="BW69" s="50">
        <v>1.202705278382513</v>
      </c>
      <c r="BX69" s="50">
        <v>0.63096798128387488</v>
      </c>
      <c r="BY69" s="50">
        <v>0.55786601591955987</v>
      </c>
      <c r="BZ69" s="50">
        <v>1.0774628187888888</v>
      </c>
      <c r="CA69" s="50">
        <v>1.1546384808693784</v>
      </c>
      <c r="CB69" s="50">
        <v>1.6088486413792031</v>
      </c>
      <c r="CC69" s="50">
        <v>2.2312866423513178</v>
      </c>
      <c r="CE69" s="50">
        <v>0.47119936480373054</v>
      </c>
      <c r="CF69" s="50">
        <v>1.0617584081932343</v>
      </c>
      <c r="CG69" s="50">
        <v>1.490928556428001</v>
      </c>
      <c r="CH69" s="50">
        <v>1.0066642515278947</v>
      </c>
      <c r="CI69" s="50">
        <v>1.1415177152630558</v>
      </c>
      <c r="CJ69" s="50">
        <v>0.39087557378205962</v>
      </c>
      <c r="CK69" s="50">
        <v>0.47541588903021986</v>
      </c>
      <c r="CL69" s="50">
        <v>0.29070620610113118</v>
      </c>
      <c r="CM69" s="50">
        <v>0.52339411752931408</v>
      </c>
      <c r="CN69" s="50">
        <v>0.77523108191823187</v>
      </c>
      <c r="CO69" s="50">
        <v>0.30262055919685488</v>
      </c>
      <c r="CP69" s="50">
        <v>0.34053335220957404</v>
      </c>
      <c r="CR69" s="50">
        <v>1.6789990905914483</v>
      </c>
      <c r="CS69" s="50">
        <v>0.60109402585907901</v>
      </c>
      <c r="CT69" s="50">
        <v>1.1119014545747326</v>
      </c>
      <c r="CU69" s="50">
        <v>1.8923109670865326</v>
      </c>
      <c r="CV69" s="50">
        <v>0.61836580122585605</v>
      </c>
      <c r="CW69" s="50">
        <v>0.89946085058020553</v>
      </c>
      <c r="CX69" s="50">
        <v>0.56137950747823873</v>
      </c>
      <c r="CY69" s="50">
        <v>0.92024174022941785</v>
      </c>
      <c r="CZ69" s="50">
        <v>0.94582933273571868</v>
      </c>
      <c r="DA69" s="50">
        <v>0.9714802547964182</v>
      </c>
      <c r="DB69" s="50">
        <v>0.58012755302711949</v>
      </c>
      <c r="DC69" s="50">
        <v>0.44439813733485428</v>
      </c>
      <c r="DD69" s="81"/>
      <c r="DE69" s="50">
        <v>0.523534001707196</v>
      </c>
      <c r="DF69" s="50">
        <v>0.64567080456048431</v>
      </c>
      <c r="DG69" s="50">
        <v>0.69655268894274158</v>
      </c>
      <c r="DH69" s="50">
        <v>1.3960295247919632</v>
      </c>
      <c r="DI69" s="50">
        <v>1.0243966756619602</v>
      </c>
      <c r="DJ69" s="50">
        <v>0.88459858147933346</v>
      </c>
      <c r="DK69" s="50">
        <v>0.39481678157590883</v>
      </c>
      <c r="DL69" s="50">
        <v>0.4274357037559216</v>
      </c>
      <c r="DM69" s="50">
        <v>0.63639660608160176</v>
      </c>
      <c r="DN69" s="50">
        <v>0.39668794805094948</v>
      </c>
      <c r="DO69" s="50">
        <v>1.0425704716742066</v>
      </c>
      <c r="DP69" s="50">
        <v>0.86587346471043924</v>
      </c>
      <c r="DQ69" s="81"/>
      <c r="DS69" s="50">
        <v>2.5208553657483508</v>
      </c>
      <c r="DT69" s="50">
        <v>0.90540440532205235</v>
      </c>
      <c r="DU69" s="50">
        <v>1.7762149467548793</v>
      </c>
      <c r="DV69" s="50">
        <v>1.4976984518095342</v>
      </c>
      <c r="DW69" s="50">
        <v>1.6200785297299993</v>
      </c>
      <c r="DX69" s="50">
        <v>1.0571686808069656</v>
      </c>
      <c r="DY69" s="50">
        <v>0.93341985546697637</v>
      </c>
      <c r="DZ69" s="50">
        <v>0.97651962362122802</v>
      </c>
      <c r="EA69" s="50">
        <v>1.0553364997924222</v>
      </c>
      <c r="EB69" s="50">
        <v>1.7101945672429968</v>
      </c>
      <c r="EC69" s="50">
        <v>0.87968112072673499</v>
      </c>
      <c r="ED69" s="50">
        <v>2.146755524523944</v>
      </c>
      <c r="EF69" s="50">
        <v>4.0011215512714955</v>
      </c>
      <c r="EG69" s="50">
        <v>2.1796961014752987</v>
      </c>
      <c r="EH69" s="50">
        <v>4.1071016216329035</v>
      </c>
      <c r="EI69" s="50">
        <v>1.5992864160065534</v>
      </c>
      <c r="EJ69" s="50">
        <v>1.1811808670057309</v>
      </c>
      <c r="EK69" s="50">
        <v>1.9955551688582214</v>
      </c>
      <c r="EL69" s="50">
        <v>1.9684725836123549</v>
      </c>
      <c r="EM69" s="50">
        <v>1.1773644535901318</v>
      </c>
      <c r="EN69" s="50">
        <v>2.5759821691142744</v>
      </c>
      <c r="EO69" s="50">
        <v>3.473076622524423</v>
      </c>
      <c r="EP69" s="50">
        <v>5.0426550031808812</v>
      </c>
      <c r="EQ69" s="50">
        <v>3.4730766225244256</v>
      </c>
      <c r="ES69" s="50">
        <v>0.49687619182855031</v>
      </c>
      <c r="ET69" s="50">
        <v>0.26124046893112962</v>
      </c>
      <c r="EU69" s="50">
        <v>0.9416077024710533</v>
      </c>
      <c r="EV69" s="50">
        <v>0.75517679034267937</v>
      </c>
      <c r="EW69" s="50">
        <v>0.68979883165975953</v>
      </c>
      <c r="EX69" s="50">
        <v>0.50270601715738461</v>
      </c>
      <c r="EY69" s="50">
        <v>0.28994519547720621</v>
      </c>
      <c r="EZ69" s="50">
        <v>0.42940848082140726</v>
      </c>
      <c r="FA69" s="50">
        <v>0.53899392559819992</v>
      </c>
      <c r="FB69" s="50">
        <v>0.43636098999312173</v>
      </c>
      <c r="FC69" s="50">
        <v>0.17311393590039006</v>
      </c>
      <c r="FD69" s="50">
        <v>0.32143484203971989</v>
      </c>
      <c r="FF69" s="50">
        <v>6.0679475504787668</v>
      </c>
      <c r="FG69" s="50">
        <v>4.9633574636306586</v>
      </c>
      <c r="FH69" s="50">
        <v>5.7159694503124694</v>
      </c>
      <c r="FI69" s="50">
        <v>4.7817939729524852</v>
      </c>
      <c r="FJ69" s="50">
        <v>2.487121742001575</v>
      </c>
      <c r="FK69" s="50">
        <v>0.39087557378205917</v>
      </c>
      <c r="FL69" s="50">
        <v>0.95978921458548438</v>
      </c>
      <c r="FM69" s="50">
        <v>2.1769604207351803</v>
      </c>
      <c r="FN69" s="50">
        <v>2.2752567311286351</v>
      </c>
      <c r="FO69" s="50">
        <v>3.4206065746245065</v>
      </c>
      <c r="FP69" s="50">
        <v>4.6187925450002014</v>
      </c>
      <c r="FQ69" s="50">
        <v>4.9941487752747955</v>
      </c>
      <c r="FS69" s="50">
        <v>0.75789737154237002</v>
      </c>
      <c r="FT69" s="50">
        <v>0.30337186077091682</v>
      </c>
      <c r="FU69" s="50">
        <v>0.73800359444870378</v>
      </c>
      <c r="FV69" s="50">
        <v>0.26323492951003619</v>
      </c>
      <c r="FW69" s="50">
        <v>0.26413897107751172</v>
      </c>
      <c r="FX69" s="50">
        <v>0.48367466433055517</v>
      </c>
      <c r="FY69" s="50">
        <v>0.33380696382287206</v>
      </c>
      <c r="FZ69" s="50">
        <v>0.49687619182855031</v>
      </c>
      <c r="GA69" s="50">
        <v>0.56904261585897409</v>
      </c>
      <c r="GB69" s="50">
        <v>0</v>
      </c>
      <c r="GC69" s="50">
        <v>0.32752698134406116</v>
      </c>
      <c r="GD69" s="50">
        <v>0.15261252428965069</v>
      </c>
    </row>
    <row r="70" spans="4:186" ht="15.75" thickBot="1" x14ac:dyDescent="0.3">
      <c r="D70" s="39">
        <v>0.54166666666666696</v>
      </c>
      <c r="E70" s="50">
        <v>1.560280549711901</v>
      </c>
      <c r="F70" s="50">
        <v>1.5816286613525805</v>
      </c>
      <c r="G70" s="50">
        <v>2.0491011476433272</v>
      </c>
      <c r="H70" s="50">
        <v>0.73322537100514829</v>
      </c>
      <c r="I70" s="50">
        <v>1.3573850558510099</v>
      </c>
      <c r="J70" s="50">
        <v>1.0353220355742245</v>
      </c>
      <c r="K70" s="50">
        <v>0.92842404350414587</v>
      </c>
      <c r="L70" s="50">
        <v>1.2374491368879217</v>
      </c>
      <c r="M70" s="50">
        <v>1.5149257115134716</v>
      </c>
      <c r="N70" s="50">
        <v>1.7053703258952491</v>
      </c>
      <c r="O70" s="50">
        <v>0.69759216225663578</v>
      </c>
      <c r="P70" s="50">
        <v>0.5359537790310257</v>
      </c>
      <c r="R70" s="50">
        <v>1.6317505205300211</v>
      </c>
      <c r="S70" s="50">
        <v>0.92883442689742934</v>
      </c>
      <c r="T70" s="50">
        <v>1.5876933494336161</v>
      </c>
      <c r="U70" s="50">
        <v>0.43357105150843001</v>
      </c>
      <c r="V70" s="50">
        <v>1.5041877251476119</v>
      </c>
      <c r="W70" s="50">
        <v>0.60527416491579122</v>
      </c>
      <c r="X70" s="50">
        <v>0.6398906295715282</v>
      </c>
      <c r="Y70" s="50">
        <v>0.67908370302831789</v>
      </c>
      <c r="Z70" s="50">
        <v>1.232922608463956</v>
      </c>
      <c r="AA70" s="50">
        <v>0.79875105191114515</v>
      </c>
      <c r="AB70" s="50">
        <v>0.29619911925267106</v>
      </c>
      <c r="AC70" s="50">
        <v>0.5731976394717867</v>
      </c>
      <c r="AE70" s="50">
        <v>1.0453853752434521</v>
      </c>
      <c r="AF70" s="50">
        <v>0.58625842632137848</v>
      </c>
      <c r="AG70" s="50">
        <v>2.4416082501678531</v>
      </c>
      <c r="AH70" s="50">
        <v>1.4293904926467789</v>
      </c>
      <c r="AI70" s="50">
        <v>0.89118365565158164</v>
      </c>
      <c r="AJ70" s="50">
        <v>0.73033106367734701</v>
      </c>
      <c r="AK70" s="50">
        <v>0.66584658019454024</v>
      </c>
      <c r="AL70" s="50">
        <v>0.50674036047919813</v>
      </c>
      <c r="AM70" s="50">
        <v>1.1495657693143952</v>
      </c>
      <c r="AN70" s="50">
        <v>1.1565210432395276</v>
      </c>
      <c r="AO70" s="50">
        <v>0.39665671359926563</v>
      </c>
      <c r="AP70" s="50">
        <v>1.0313613885003485</v>
      </c>
      <c r="AR70" s="50">
        <v>1.3721086297550948</v>
      </c>
      <c r="AS70" s="50">
        <v>0.46906306105688522</v>
      </c>
      <c r="AT70" s="50">
        <v>0.61212813024356072</v>
      </c>
      <c r="AU70" s="50">
        <v>1.2574576691111352</v>
      </c>
      <c r="AV70" s="50">
        <v>0.91048660907049705</v>
      </c>
      <c r="AW70" s="50">
        <v>0.50270601715738461</v>
      </c>
      <c r="AX70" s="50">
        <v>0.45151108336362322</v>
      </c>
      <c r="AY70" s="50">
        <v>0.44743732382935725</v>
      </c>
      <c r="AZ70" s="50">
        <v>0.43562913851584789</v>
      </c>
      <c r="BA70" s="50">
        <v>0.66979948495925912</v>
      </c>
      <c r="BB70" s="50">
        <v>0.57641672708393543</v>
      </c>
      <c r="BC70" s="50">
        <v>0.40708512417434284</v>
      </c>
      <c r="BE70" s="50">
        <v>1.6981509879293912</v>
      </c>
      <c r="BF70" s="50">
        <v>1.0875731129662456</v>
      </c>
      <c r="BG70" s="50">
        <v>2.2365430495249425</v>
      </c>
      <c r="BH70" s="50">
        <v>2.0939103285470479</v>
      </c>
      <c r="BI70" s="50">
        <v>0.93015805345297387</v>
      </c>
      <c r="BJ70" s="50">
        <v>0.67815144469195066</v>
      </c>
      <c r="BK70" s="50">
        <v>1.0383575980080206</v>
      </c>
      <c r="BL70" s="50">
        <v>0.93015805345297342</v>
      </c>
      <c r="BM70" s="50">
        <v>1.7670689862374382</v>
      </c>
      <c r="BN70" s="50">
        <v>2.3788271530441767</v>
      </c>
      <c r="BO70" s="50">
        <v>1.2207756754607022</v>
      </c>
      <c r="BP70" s="50">
        <v>0.63605640833074217</v>
      </c>
      <c r="BR70" s="50">
        <v>1.5376790607548767</v>
      </c>
      <c r="BS70" s="50">
        <v>1.5413770778958282</v>
      </c>
      <c r="BT70" s="50">
        <v>1.5094404581271819</v>
      </c>
      <c r="BU70" s="50">
        <v>0.77906989501286161</v>
      </c>
      <c r="BV70" s="50">
        <v>0.9985583067384235</v>
      </c>
      <c r="BW70" s="50">
        <v>1.1612363991325618</v>
      </c>
      <c r="BX70" s="50">
        <v>0.74365155673081784</v>
      </c>
      <c r="BY70" s="50">
        <v>0.66584658019453979</v>
      </c>
      <c r="BZ70" s="50">
        <v>1.4610030515148362</v>
      </c>
      <c r="CA70" s="50">
        <v>1.2954765970079229</v>
      </c>
      <c r="CB70" s="50">
        <v>1.6474786943306619</v>
      </c>
      <c r="CC70" s="50">
        <v>2.7590209795872713</v>
      </c>
      <c r="CE70" s="50">
        <v>0.61461813993094261</v>
      </c>
      <c r="CF70" s="50">
        <v>1.2845513844293601</v>
      </c>
      <c r="CG70" s="50">
        <v>1.6084623322785541</v>
      </c>
      <c r="CH70" s="50">
        <v>1.0905115355425856</v>
      </c>
      <c r="CI70" s="50">
        <v>1.2413942427541704</v>
      </c>
      <c r="CJ70" s="50">
        <v>0.44811457496147677</v>
      </c>
      <c r="CK70" s="50">
        <v>0.51116601558677666</v>
      </c>
      <c r="CL70" s="50">
        <v>0.31096286471298185</v>
      </c>
      <c r="CM70" s="50">
        <v>0.58385427113425792</v>
      </c>
      <c r="CN70" s="50">
        <v>0.85650712664620576</v>
      </c>
      <c r="CO70" s="50">
        <v>0.36555497569955919</v>
      </c>
      <c r="CP70" s="50">
        <v>0.36478646514056329</v>
      </c>
      <c r="CR70" s="50">
        <v>1.6933494328469061</v>
      </c>
      <c r="CS70" s="50">
        <v>0.5419500100293958</v>
      </c>
      <c r="CT70" s="50">
        <v>1.2792917575528602</v>
      </c>
      <c r="CU70" s="50">
        <v>1.7366466645444629</v>
      </c>
      <c r="CV70" s="50">
        <v>0.71569771378467983</v>
      </c>
      <c r="CW70" s="50">
        <v>0.93059252063841325</v>
      </c>
      <c r="CX70" s="50">
        <v>0.59244972162985243</v>
      </c>
      <c r="CY70" s="50">
        <v>1.0401115800666811</v>
      </c>
      <c r="CZ70" s="50">
        <v>1.0756072575112605</v>
      </c>
      <c r="DA70" s="50">
        <v>1.0702322173303065</v>
      </c>
      <c r="DB70" s="50">
        <v>0.68090628809376008</v>
      </c>
      <c r="DC70" s="50">
        <v>0.50894998103877787</v>
      </c>
      <c r="DD70" s="81"/>
      <c r="DE70" s="50">
        <v>0.47859473663668106</v>
      </c>
      <c r="DF70" s="50">
        <v>0.80071454049768254</v>
      </c>
      <c r="DG70" s="50">
        <v>0.8911836556515822</v>
      </c>
      <c r="DH70" s="50">
        <v>1.5380539520317518</v>
      </c>
      <c r="DI70" s="50">
        <v>1.2374491368879217</v>
      </c>
      <c r="DJ70" s="50">
        <v>1.0590029811746731</v>
      </c>
      <c r="DK70" s="50">
        <v>0.47965749288099063</v>
      </c>
      <c r="DL70" s="50">
        <v>0.48178772290457006</v>
      </c>
      <c r="DM70" s="50">
        <v>0.68921556185924115</v>
      </c>
      <c r="DN70" s="50">
        <v>0.46700784583643884</v>
      </c>
      <c r="DO70" s="50">
        <v>1.3718975469448775</v>
      </c>
      <c r="DP70" s="50">
        <v>0.92041825806995514</v>
      </c>
      <c r="DQ70" s="81"/>
      <c r="DS70" s="50">
        <v>3.0395666340219263</v>
      </c>
      <c r="DT70" s="50">
        <v>0.88765188834582232</v>
      </c>
      <c r="DU70" s="50">
        <v>1.9289638431298146</v>
      </c>
      <c r="DV70" s="50">
        <v>1.611245138465325</v>
      </c>
      <c r="DW70" s="50">
        <v>1.5557426546930062</v>
      </c>
      <c r="DX70" s="50">
        <v>1.0663614006783351</v>
      </c>
      <c r="DY70" s="50">
        <v>0.85962169497066976</v>
      </c>
      <c r="DZ70" s="50">
        <v>0.9985583067384235</v>
      </c>
      <c r="EA70" s="50">
        <v>1.1690605373060883</v>
      </c>
      <c r="EB70" s="50">
        <v>1.5648272604541382</v>
      </c>
      <c r="EC70" s="50">
        <v>0.88459858147933346</v>
      </c>
      <c r="ED70" s="50">
        <v>2.2138659805187602</v>
      </c>
      <c r="EF70" s="50">
        <v>3.9728499359524139</v>
      </c>
      <c r="EG70" s="50">
        <v>2.1671511188117334</v>
      </c>
      <c r="EH70" s="50">
        <v>3.9902795555601962</v>
      </c>
      <c r="EI70" s="50">
        <v>1.5873870124856673</v>
      </c>
      <c r="EJ70" s="50">
        <v>1.1869209367961175</v>
      </c>
      <c r="EK70" s="50">
        <v>2.0010906862868434</v>
      </c>
      <c r="EL70" s="50">
        <v>2.0709677616519637</v>
      </c>
      <c r="EM70" s="50">
        <v>1.1869209367961155</v>
      </c>
      <c r="EN70" s="50">
        <v>2.7374849203439515</v>
      </c>
      <c r="EO70" s="50">
        <v>3.3612910304104044</v>
      </c>
      <c r="EP70" s="50">
        <v>5.0332029812697714</v>
      </c>
      <c r="EQ70" s="50">
        <v>3.5260805180739241</v>
      </c>
      <c r="ES70" s="50">
        <v>0.5257777158112249</v>
      </c>
      <c r="ET70" s="50">
        <v>0.34035201382098795</v>
      </c>
      <c r="EU70" s="50">
        <v>1.0191937679762708</v>
      </c>
      <c r="EV70" s="50">
        <v>0.83308190423071904</v>
      </c>
      <c r="EW70" s="50">
        <v>0.56726805596720076</v>
      </c>
      <c r="EX70" s="50">
        <v>0.52339411752931464</v>
      </c>
      <c r="EY70" s="50">
        <v>0.30072083700474161</v>
      </c>
      <c r="EZ70" s="50">
        <v>0.4089948245439371</v>
      </c>
      <c r="FA70" s="50">
        <v>0.61553283260220759</v>
      </c>
      <c r="FB70" s="50">
        <v>0.46492144008590369</v>
      </c>
      <c r="FC70" s="50">
        <v>0.18670329765162727</v>
      </c>
      <c r="FD70" s="50">
        <v>0.40044799848208407</v>
      </c>
      <c r="FF70" s="50">
        <v>5.4912661428827958</v>
      </c>
      <c r="FG70" s="50">
        <v>5.2702848896434284</v>
      </c>
      <c r="FH70" s="50">
        <v>6.037838366668506</v>
      </c>
      <c r="FI70" s="50">
        <v>4.9197219570154234</v>
      </c>
      <c r="FJ70" s="50">
        <v>2.1571699931624093</v>
      </c>
      <c r="FK70" s="50">
        <v>0.3832551456371992</v>
      </c>
      <c r="FL70" s="50">
        <v>1.0828019311205412</v>
      </c>
      <c r="FM70" s="50">
        <v>2.1179496897666628</v>
      </c>
      <c r="FN70" s="50">
        <v>2.8465173979000005</v>
      </c>
      <c r="FO70" s="50">
        <v>3.106355056919583</v>
      </c>
      <c r="FP70" s="50">
        <v>4.3480548832049797</v>
      </c>
      <c r="FQ70" s="50">
        <v>4.8455947389712657</v>
      </c>
      <c r="FS70" s="50">
        <v>0.72958538409877027</v>
      </c>
      <c r="FT70" s="50">
        <v>0.32923432968699778</v>
      </c>
      <c r="FU70" s="50">
        <v>0.63478174656937181</v>
      </c>
      <c r="FV70" s="50">
        <v>0.29223221982438019</v>
      </c>
      <c r="FW70" s="50">
        <v>0.19966688215469375</v>
      </c>
      <c r="FX70" s="50">
        <v>0.33180646130400981</v>
      </c>
      <c r="FY70" s="50">
        <v>0.39575162755334731</v>
      </c>
      <c r="FZ70" s="50">
        <v>0.55204282709159136</v>
      </c>
      <c r="GA70" s="50">
        <v>0.4640539416655669</v>
      </c>
      <c r="GB70" s="50">
        <v>0.26989656834390002</v>
      </c>
      <c r="GC70" s="50">
        <v>0.36372415285425036</v>
      </c>
      <c r="GD70" s="50">
        <v>0.26058239029185454</v>
      </c>
    </row>
    <row r="71" spans="4:186" ht="15.75" thickBot="1" x14ac:dyDescent="0.3">
      <c r="D71" s="39">
        <v>0.58333333333333304</v>
      </c>
      <c r="E71" s="50">
        <v>1.7393311937647149</v>
      </c>
      <c r="F71" s="50">
        <v>1.5067221605462535</v>
      </c>
      <c r="G71" s="50">
        <v>1.8287228787356489</v>
      </c>
      <c r="H71" s="50">
        <v>0.8378242946111607</v>
      </c>
      <c r="I71" s="50">
        <v>1.3097498211689376</v>
      </c>
      <c r="J71" s="50">
        <v>1.184814090377714</v>
      </c>
      <c r="K71" s="50">
        <v>0.96311988558574979</v>
      </c>
      <c r="L71" s="50">
        <v>1.0559863860265639</v>
      </c>
      <c r="M71" s="50">
        <v>1.3415884515257261</v>
      </c>
      <c r="N71" s="50">
        <v>1.7886244149453139</v>
      </c>
      <c r="O71" s="50">
        <v>0.54849139938029268</v>
      </c>
      <c r="P71" s="50">
        <v>0.46180349748251615</v>
      </c>
      <c r="R71" s="50">
        <v>1.5086248542243923</v>
      </c>
      <c r="S71" s="50">
        <v>0.87013295372694754</v>
      </c>
      <c r="T71" s="50">
        <v>1.5534770104064421</v>
      </c>
      <c r="U71" s="50">
        <v>0.47053404339808308</v>
      </c>
      <c r="V71" s="50">
        <v>1.4887262989460366</v>
      </c>
      <c r="W71" s="50">
        <v>0.65907531117728713</v>
      </c>
      <c r="X71" s="50">
        <v>0.56726805596720165</v>
      </c>
      <c r="Y71" s="50">
        <v>0.72400895952722466</v>
      </c>
      <c r="Z71" s="50">
        <v>1.2187589759643234</v>
      </c>
      <c r="AA71" s="50">
        <v>0.63733277532498456</v>
      </c>
      <c r="AB71" s="50">
        <v>0.32837991576339959</v>
      </c>
      <c r="AC71" s="50">
        <v>0.58638786859157743</v>
      </c>
      <c r="AE71" s="50">
        <v>1.0954696811806723</v>
      </c>
      <c r="AF71" s="50">
        <v>0.52810831115676038</v>
      </c>
      <c r="AG71" s="50">
        <v>2.7199480963708718</v>
      </c>
      <c r="AH71" s="50">
        <v>1.5172280298303829</v>
      </c>
      <c r="AI71" s="50">
        <v>0.89758734613807845</v>
      </c>
      <c r="AJ71" s="50">
        <v>0.76407858676427498</v>
      </c>
      <c r="AK71" s="50">
        <v>0.75360469684829434</v>
      </c>
      <c r="AL71" s="50">
        <v>0.60469847051789816</v>
      </c>
      <c r="AM71" s="50">
        <v>0.92555018805446099</v>
      </c>
      <c r="AN71" s="50">
        <v>1.1926795728338124</v>
      </c>
      <c r="AO71" s="50">
        <v>0.40740299385612017</v>
      </c>
      <c r="AP71" s="50">
        <v>1.0489111239648519</v>
      </c>
      <c r="AR71" s="50">
        <v>1.5049458492975578</v>
      </c>
      <c r="AS71" s="50">
        <v>0.39348384285994203</v>
      </c>
      <c r="AT71" s="50">
        <v>0.6010062919836906</v>
      </c>
      <c r="AU71" s="50">
        <v>1.3718975469448771</v>
      </c>
      <c r="AV71" s="50">
        <v>0.94489620137637453</v>
      </c>
      <c r="AW71" s="50">
        <v>0.54849139938029223</v>
      </c>
      <c r="AX71" s="50">
        <v>0.50894998103877709</v>
      </c>
      <c r="AY71" s="50">
        <v>0.51116601558677643</v>
      </c>
      <c r="AZ71" s="50">
        <v>0.45656934607172989</v>
      </c>
      <c r="BA71" s="50">
        <v>0.5755809945941176</v>
      </c>
      <c r="BB71" s="50">
        <v>0.52495427784117588</v>
      </c>
      <c r="BC71" s="50">
        <v>0.46805338540205255</v>
      </c>
      <c r="BE71" s="50">
        <v>1.8719793938038882</v>
      </c>
      <c r="BF71" s="50">
        <v>0.95338747962761672</v>
      </c>
      <c r="BG71" s="50">
        <v>1.9684725836123531</v>
      </c>
      <c r="BH71" s="50">
        <v>1.8896432358530226</v>
      </c>
      <c r="BI71" s="50">
        <v>0.91861107007111975</v>
      </c>
      <c r="BJ71" s="50">
        <v>0.65369146878055351</v>
      </c>
      <c r="BK71" s="50">
        <v>1.1716552609279454</v>
      </c>
      <c r="BL71" s="50">
        <v>0.94325099652030431</v>
      </c>
      <c r="BM71" s="50">
        <v>1.623263327348152</v>
      </c>
      <c r="BN71" s="50">
        <v>2.375864728536579</v>
      </c>
      <c r="BO71" s="50">
        <v>1.1437598925882808</v>
      </c>
      <c r="BP71" s="50">
        <v>0.57200843313045036</v>
      </c>
      <c r="BR71" s="50">
        <v>1.9237363016872286</v>
      </c>
      <c r="BS71" s="50">
        <v>2.0715556037607592</v>
      </c>
      <c r="BT71" s="50">
        <v>1.57623266224027</v>
      </c>
      <c r="BU71" s="50">
        <v>1.0191360570741892</v>
      </c>
      <c r="BV71" s="50">
        <v>1.113737284894327</v>
      </c>
      <c r="BW71" s="50">
        <v>1.3159673020108196</v>
      </c>
      <c r="BX71" s="50">
        <v>0.69926652754242147</v>
      </c>
      <c r="BY71" s="50">
        <v>0.82881386668797785</v>
      </c>
      <c r="BZ71" s="50">
        <v>1.5873870124856668</v>
      </c>
      <c r="CA71" s="50">
        <v>1.3200089117061631</v>
      </c>
      <c r="CB71" s="50">
        <v>2.0121924124262782</v>
      </c>
      <c r="CC71" s="50">
        <v>3.0576447133017584</v>
      </c>
      <c r="CE71" s="50">
        <v>0.67244342724899542</v>
      </c>
      <c r="CF71" s="50">
        <v>1.2980177430027078</v>
      </c>
      <c r="CG71" s="50">
        <v>1.6200785297299998</v>
      </c>
      <c r="CH71" s="50">
        <v>1.1245482052511524</v>
      </c>
      <c r="CI71" s="50">
        <v>1.2197995755532194</v>
      </c>
      <c r="CJ71" s="50">
        <v>0.48699760846146617</v>
      </c>
      <c r="CK71" s="50">
        <v>0.53028435752548775</v>
      </c>
      <c r="CL71" s="50">
        <v>0.32634632578457767</v>
      </c>
      <c r="CM71" s="50">
        <v>0.61167235922151297</v>
      </c>
      <c r="CN71" s="50">
        <v>0.91048660907049828</v>
      </c>
      <c r="CO71" s="50">
        <v>0.40151764898976677</v>
      </c>
      <c r="CP71" s="50">
        <v>0.31737978280629037</v>
      </c>
      <c r="CR71" s="50">
        <v>2.1040585031551617</v>
      </c>
      <c r="CS71" s="50">
        <v>0.52810831115676049</v>
      </c>
      <c r="CT71" s="50">
        <v>1.332390363652425</v>
      </c>
      <c r="CU71" s="50">
        <v>1.7090680982398752</v>
      </c>
      <c r="CV71" s="50">
        <v>0.61337229272956972</v>
      </c>
      <c r="CW71" s="50">
        <v>0.97680009837976878</v>
      </c>
      <c r="CX71" s="50">
        <v>0.45663795840634458</v>
      </c>
      <c r="CY71" s="50">
        <v>0.97315811324257639</v>
      </c>
      <c r="CZ71" s="50">
        <v>1.2574576691111352</v>
      </c>
      <c r="DA71" s="50">
        <v>0.94819234795012586</v>
      </c>
      <c r="DB71" s="50">
        <v>0.603999903934757</v>
      </c>
      <c r="DC71" s="50">
        <v>0.48392425072112594</v>
      </c>
      <c r="DD71" s="81"/>
      <c r="DE71" s="50">
        <v>0.42940848082140726</v>
      </c>
      <c r="DF71" s="50">
        <v>1.1199152069305258</v>
      </c>
      <c r="DG71" s="50">
        <v>1.0882189402136122</v>
      </c>
      <c r="DH71" s="50">
        <v>1.7090680982398763</v>
      </c>
      <c r="DI71" s="50">
        <v>1.2954765970079227</v>
      </c>
      <c r="DJ71" s="50">
        <v>1.1887744684660226</v>
      </c>
      <c r="DK71" s="50">
        <v>0.70062608619166844</v>
      </c>
      <c r="DL71" s="50">
        <v>0.66848011668823049</v>
      </c>
      <c r="DM71" s="50">
        <v>0.74049457185459344</v>
      </c>
      <c r="DN71" s="50">
        <v>0.57438849291305505</v>
      </c>
      <c r="DO71" s="50">
        <v>1.1017796487423841</v>
      </c>
      <c r="DP71" s="50">
        <v>0.93006630263477186</v>
      </c>
      <c r="DQ71" s="81"/>
      <c r="DS71" s="50">
        <v>2.4749299905103972</v>
      </c>
      <c r="DT71" s="50">
        <v>0.75391077754637548</v>
      </c>
      <c r="DU71" s="50">
        <v>1.741774074298132</v>
      </c>
      <c r="DV71" s="50">
        <v>1.6256741140743887</v>
      </c>
      <c r="DW71" s="50">
        <v>1.6671025897093315</v>
      </c>
      <c r="DX71" s="50">
        <v>1.0830423044949307</v>
      </c>
      <c r="DY71" s="50">
        <v>0.87688686642171121</v>
      </c>
      <c r="DZ71" s="50">
        <v>1.031361388500349</v>
      </c>
      <c r="EA71" s="50">
        <v>1.0923841937524434</v>
      </c>
      <c r="EB71" s="50">
        <v>1.1773644535901304</v>
      </c>
      <c r="EC71" s="50">
        <v>1.0737538278373937</v>
      </c>
      <c r="ED71" s="50">
        <v>1.9737808214318178</v>
      </c>
      <c r="EF71" s="50">
        <v>3.9286926973378087</v>
      </c>
      <c r="EG71" s="50">
        <v>2.2208014832077692</v>
      </c>
      <c r="EH71" s="50">
        <v>3.6804859348834293</v>
      </c>
      <c r="EI71" s="50">
        <v>1.5661170990956861</v>
      </c>
      <c r="EJ71" s="50">
        <v>1.1697563062557208</v>
      </c>
      <c r="EK71" s="50">
        <v>1.916433622885559</v>
      </c>
      <c r="EL71" s="50">
        <v>1.9897627750696587</v>
      </c>
      <c r="EM71" s="50">
        <v>1.1527579625406894</v>
      </c>
      <c r="EN71" s="50">
        <v>2.9021028384859253</v>
      </c>
      <c r="EO71" s="50">
        <v>3.2160108185437837</v>
      </c>
      <c r="EP71" s="50">
        <v>4.9253523397740375</v>
      </c>
      <c r="EQ71" s="50">
        <v>3.6961698027585439</v>
      </c>
      <c r="ES71" s="50">
        <v>0.59732917330021573</v>
      </c>
      <c r="ET71" s="50">
        <v>0.31568113135823289</v>
      </c>
      <c r="EU71" s="50">
        <v>1.0900286165730531</v>
      </c>
      <c r="EV71" s="50">
        <v>0.69619137520103336</v>
      </c>
      <c r="EW71" s="50">
        <v>0.56726805596720109</v>
      </c>
      <c r="EX71" s="50">
        <v>0.48588827492828562</v>
      </c>
      <c r="EY71" s="50">
        <v>0.38005883252434353</v>
      </c>
      <c r="EZ71" s="50">
        <v>0.44036733990345084</v>
      </c>
      <c r="FA71" s="50">
        <v>0.55809979131081489</v>
      </c>
      <c r="FB71" s="50">
        <v>0.36390106148580753</v>
      </c>
      <c r="FC71" s="50">
        <v>0.20749421454969844</v>
      </c>
      <c r="FD71" s="50">
        <v>0.30463302813200405</v>
      </c>
      <c r="FF71" s="50">
        <v>6.0575985801969026</v>
      </c>
      <c r="FG71" s="50">
        <v>5.0136613814182649</v>
      </c>
      <c r="FH71" s="50">
        <v>6.5429496524722826</v>
      </c>
      <c r="FI71" s="50">
        <v>4.9872466166385712</v>
      </c>
      <c r="FJ71" s="50">
        <v>2.0273889991376155</v>
      </c>
      <c r="FK71" s="50">
        <v>0.34929714185739064</v>
      </c>
      <c r="FL71" s="50">
        <v>1.2178489369429224</v>
      </c>
      <c r="FM71" s="50">
        <v>2.1522955360513403</v>
      </c>
      <c r="FN71" s="50">
        <v>2.2991228669736605</v>
      </c>
      <c r="FO71" s="50">
        <v>2.9088755378302991</v>
      </c>
      <c r="FP71" s="50">
        <v>4.8053883086622742</v>
      </c>
      <c r="FQ71" s="50">
        <v>4.8989971632287306</v>
      </c>
      <c r="FS71" s="50">
        <v>0.68576755001520129</v>
      </c>
      <c r="FT71" s="50">
        <v>0.35943285054930191</v>
      </c>
      <c r="FU71" s="50">
        <v>0.66190925847700199</v>
      </c>
      <c r="FV71" s="50">
        <v>0.29381470134117804</v>
      </c>
      <c r="FW71" s="50">
        <v>0.15834087466912147</v>
      </c>
      <c r="FX71" s="50">
        <v>0.33612305707705686</v>
      </c>
      <c r="FY71" s="50">
        <v>0.33464287402894916</v>
      </c>
      <c r="FZ71" s="50">
        <v>0.75360469684829356</v>
      </c>
      <c r="GA71" s="50">
        <v>0.77005181262424227</v>
      </c>
      <c r="GB71" s="50">
        <v>0.20593570556631288</v>
      </c>
      <c r="GC71" s="50">
        <v>0.40054230290083859</v>
      </c>
      <c r="GD71" s="50">
        <v>0.36213455456961974</v>
      </c>
    </row>
    <row r="72" spans="4:186" ht="15.75" thickBot="1" x14ac:dyDescent="0.3">
      <c r="D72" s="39">
        <v>0.625</v>
      </c>
      <c r="E72" s="50">
        <v>1.7101945672429986</v>
      </c>
      <c r="F72" s="50">
        <v>1.6773812570764712</v>
      </c>
      <c r="G72" s="50">
        <v>2.0219850330850035</v>
      </c>
      <c r="H72" s="50">
        <v>0.76259012240368551</v>
      </c>
      <c r="I72" s="50">
        <v>1.3406875294949181</v>
      </c>
      <c r="J72" s="50">
        <v>0.95094498513867243</v>
      </c>
      <c r="K72" s="50">
        <v>0.92350886762307527</v>
      </c>
      <c r="L72" s="50">
        <v>0.92842404350414587</v>
      </c>
      <c r="M72" s="50">
        <v>1.6160452697883427</v>
      </c>
      <c r="N72" s="50">
        <v>1.542181778428398</v>
      </c>
      <c r="O72" s="50">
        <v>0.4254035247399055</v>
      </c>
      <c r="P72" s="50">
        <v>0.55903554597090488</v>
      </c>
      <c r="R72" s="50">
        <v>1.4473254371069491</v>
      </c>
      <c r="S72" s="50">
        <v>0.81896217498417301</v>
      </c>
      <c r="T72" s="50">
        <v>1.4473254371069484</v>
      </c>
      <c r="U72" s="50">
        <v>0.51528261982642043</v>
      </c>
      <c r="V72" s="50">
        <v>1.4909285564280002</v>
      </c>
      <c r="W72" s="50">
        <v>0.72169386122101753</v>
      </c>
      <c r="X72" s="50">
        <v>0.52915529255899285</v>
      </c>
      <c r="Y72" s="50">
        <v>0.56845068530742227</v>
      </c>
      <c r="Z72" s="50">
        <v>1.2167444987261153</v>
      </c>
      <c r="AA72" s="50">
        <v>0.6108856513330545</v>
      </c>
      <c r="AB72" s="50">
        <v>0.3582683821778786</v>
      </c>
      <c r="AC72" s="50">
        <v>0.59855320811106238</v>
      </c>
      <c r="AE72" s="50">
        <v>1.1340649572706101</v>
      </c>
      <c r="AF72" s="50">
        <v>0.53060724224821965</v>
      </c>
      <c r="AG72" s="50">
        <v>2.7134720321974273</v>
      </c>
      <c r="AH72" s="50">
        <v>1.4693671350370148</v>
      </c>
      <c r="AI72" s="50">
        <v>0.8197172107464149</v>
      </c>
      <c r="AJ72" s="50">
        <v>0.85536700597874205</v>
      </c>
      <c r="AK72" s="50">
        <v>0.82425717270338617</v>
      </c>
      <c r="AL72" s="50">
        <v>0.55786601591955964</v>
      </c>
      <c r="AM72" s="50">
        <v>0.93059252063841236</v>
      </c>
      <c r="AN72" s="50">
        <v>0.95480761963215632</v>
      </c>
      <c r="AO72" s="50">
        <v>0.4203512794485228</v>
      </c>
      <c r="AP72" s="50">
        <v>1.3933264314842337</v>
      </c>
      <c r="AR72" s="50">
        <v>1.2315471636918829</v>
      </c>
      <c r="AS72" s="50">
        <v>0.36040516612002993</v>
      </c>
      <c r="AT72" s="50">
        <v>0.6010062919836906</v>
      </c>
      <c r="AU72" s="50">
        <v>1.136049177785881</v>
      </c>
      <c r="AV72" s="50">
        <v>0.91373062007202022</v>
      </c>
      <c r="AW72" s="50">
        <v>0.54729816252702779</v>
      </c>
      <c r="AX72" s="50">
        <v>0.49470168204579151</v>
      </c>
      <c r="AY72" s="50">
        <v>0.49905706447373316</v>
      </c>
      <c r="AZ72" s="50">
        <v>0.42641880718731451</v>
      </c>
      <c r="BA72" s="50">
        <v>0.50014988977461883</v>
      </c>
      <c r="BB72" s="50">
        <v>0.49931191451267809</v>
      </c>
      <c r="BC72" s="50">
        <v>0.33884336347805055</v>
      </c>
      <c r="BE72" s="50">
        <v>1.7564794066128087</v>
      </c>
      <c r="BF72" s="50">
        <v>0.83578964394915267</v>
      </c>
      <c r="BG72" s="50">
        <v>2.3463756414873322</v>
      </c>
      <c r="BH72" s="50">
        <v>2.2368274884219104</v>
      </c>
      <c r="BI72" s="50">
        <v>0.94819234795012586</v>
      </c>
      <c r="BJ72" s="50">
        <v>0.78967965153182862</v>
      </c>
      <c r="BK72" s="50">
        <v>1.1869209367961151</v>
      </c>
      <c r="BL72" s="50">
        <v>1.020926108287971</v>
      </c>
      <c r="BM72" s="50">
        <v>1.6160452697883423</v>
      </c>
      <c r="BN72" s="50">
        <v>2.4749299905103994</v>
      </c>
      <c r="BO72" s="50">
        <v>1.0571686808069662</v>
      </c>
      <c r="BP72" s="50">
        <v>0.58638786859157743</v>
      </c>
      <c r="BR72" s="50">
        <v>1.6981509879293912</v>
      </c>
      <c r="BS72" s="50">
        <v>1.9060703952800475</v>
      </c>
      <c r="BT72" s="50">
        <v>1.722294955787905</v>
      </c>
      <c r="BU72" s="50">
        <v>1.0663614006783351</v>
      </c>
      <c r="BV72" s="50">
        <v>1.3220671372895823</v>
      </c>
      <c r="BW72" s="50">
        <v>1.3938241073093276</v>
      </c>
      <c r="BX72" s="50">
        <v>0.90080066294791661</v>
      </c>
      <c r="BY72" s="50">
        <v>0.92365726363677292</v>
      </c>
      <c r="BZ72" s="50">
        <v>1.630502845915645</v>
      </c>
      <c r="CA72" s="50">
        <v>1.1508794871431709</v>
      </c>
      <c r="CB72" s="50">
        <v>1.6088486413792031</v>
      </c>
      <c r="CC72" s="50">
        <v>3.4243367886631799</v>
      </c>
      <c r="CE72" s="50">
        <v>0.57916840047468809</v>
      </c>
      <c r="CF72" s="50">
        <v>1.2980177430027067</v>
      </c>
      <c r="CG72" s="50">
        <v>1.5444364297945372</v>
      </c>
      <c r="CH72" s="50">
        <v>1.0774628187888895</v>
      </c>
      <c r="CI72" s="50">
        <v>1.2612455899986565</v>
      </c>
      <c r="CJ72" s="50">
        <v>0.53899392559819992</v>
      </c>
      <c r="CK72" s="50">
        <v>0.55669811814994785</v>
      </c>
      <c r="CL72" s="50">
        <v>0.34820785841714252</v>
      </c>
      <c r="CM72" s="50">
        <v>0.53899392559819992</v>
      </c>
      <c r="CN72" s="50">
        <v>0.80172406766949744</v>
      </c>
      <c r="CO72" s="50">
        <v>0.30505231996258875</v>
      </c>
      <c r="CP72" s="50">
        <v>0.26917233822530345</v>
      </c>
      <c r="CR72" s="50">
        <v>1.846452756089936</v>
      </c>
      <c r="CS72" s="50">
        <v>0.5406817967924078</v>
      </c>
      <c r="CT72" s="50">
        <v>1.2217522959547897</v>
      </c>
      <c r="CU72" s="50">
        <v>1.839431601852989</v>
      </c>
      <c r="CV72" s="50">
        <v>0.64760523644567436</v>
      </c>
      <c r="CW72" s="50">
        <v>0.95436564728013906</v>
      </c>
      <c r="CX72" s="50">
        <v>0.57797094723507247</v>
      </c>
      <c r="CY72" s="50">
        <v>0.84875363928473269</v>
      </c>
      <c r="CZ72" s="50">
        <v>0.93478484296081266</v>
      </c>
      <c r="DA72" s="50">
        <v>0.9269038591370099</v>
      </c>
      <c r="DB72" s="50">
        <v>0.49818395127724874</v>
      </c>
      <c r="DC72" s="50">
        <v>0.36390106148580786</v>
      </c>
      <c r="DD72" s="81"/>
      <c r="DE72" s="50">
        <v>0.44743732382935758</v>
      </c>
      <c r="DF72" s="50">
        <v>1.240336697027504</v>
      </c>
      <c r="DG72" s="50">
        <v>1.2975092482018793</v>
      </c>
      <c r="DH72" s="50">
        <v>1.9570921178409495</v>
      </c>
      <c r="DI72" s="50">
        <v>1.3531977527223249</v>
      </c>
      <c r="DJ72" s="50">
        <v>1.2533460941629928</v>
      </c>
      <c r="DK72" s="50">
        <v>0.66060027548451028</v>
      </c>
      <c r="DL72" s="50">
        <v>0.75646467367708303</v>
      </c>
      <c r="DM72" s="50">
        <v>0.63903725253857102</v>
      </c>
      <c r="DN72" s="50">
        <v>0.66979948495925956</v>
      </c>
      <c r="DO72" s="50">
        <v>0.93990538157204706</v>
      </c>
      <c r="DP72" s="50">
        <v>0.93500469749551585</v>
      </c>
      <c r="DQ72" s="81"/>
      <c r="DS72" s="50">
        <v>2.5861002745082513</v>
      </c>
      <c r="DT72" s="50">
        <v>0.78598787438690898</v>
      </c>
      <c r="DU72" s="50">
        <v>2.3847593876042379</v>
      </c>
      <c r="DV72" s="50">
        <v>1.509290493848102</v>
      </c>
      <c r="DW72" s="50">
        <v>1.6861640841783032</v>
      </c>
      <c r="DX72" s="50">
        <v>1.0317104503391628</v>
      </c>
      <c r="DY72" s="50">
        <v>0.76508800097219154</v>
      </c>
      <c r="DZ72" s="50">
        <v>1.0296172602537272</v>
      </c>
      <c r="EA72" s="50">
        <v>1.0682063161877571</v>
      </c>
      <c r="EB72" s="50">
        <v>1.3848132589789826</v>
      </c>
      <c r="EC72" s="50">
        <v>0.7434156516178263</v>
      </c>
      <c r="ED72" s="50">
        <v>1.9289638431298155</v>
      </c>
      <c r="EF72" s="50">
        <v>4.1536126282307304</v>
      </c>
      <c r="EG72" s="50">
        <v>2.2217449790626915</v>
      </c>
      <c r="EH72" s="50">
        <v>3.191025275053839</v>
      </c>
      <c r="EI72" s="50">
        <v>1.5011606962273394</v>
      </c>
      <c r="EJ72" s="50">
        <v>1.1082358483397174</v>
      </c>
      <c r="EK72" s="50">
        <v>1.8237621318604333</v>
      </c>
      <c r="EL72" s="50">
        <v>1.8719793938038882</v>
      </c>
      <c r="EM72" s="50">
        <v>1.0738135826322817</v>
      </c>
      <c r="EN72" s="50">
        <v>2.8951154349767947</v>
      </c>
      <c r="EO72" s="50">
        <v>3.0888921666848019</v>
      </c>
      <c r="EP72" s="50">
        <v>5.2735749682401378</v>
      </c>
      <c r="EQ72" s="50">
        <v>3.8433630528956706</v>
      </c>
      <c r="ES72" s="50">
        <v>0.49578814216034472</v>
      </c>
      <c r="ET72" s="50">
        <v>0.2990544896582053</v>
      </c>
      <c r="EU72" s="50">
        <v>1.0453853752434541</v>
      </c>
      <c r="EV72" s="50">
        <v>0.74195415337684456</v>
      </c>
      <c r="EW72" s="50">
        <v>0.71984533995728206</v>
      </c>
      <c r="EX72" s="50">
        <v>0.47053404339808308</v>
      </c>
      <c r="EY72" s="50">
        <v>0.36656157865316746</v>
      </c>
      <c r="EZ72" s="50">
        <v>0.46700784583643856</v>
      </c>
      <c r="FA72" s="50">
        <v>0.51917713687685807</v>
      </c>
      <c r="FB72" s="50">
        <v>0.30463302813200366</v>
      </c>
      <c r="FC72" s="50">
        <v>0.19233216940026476</v>
      </c>
      <c r="FD72" s="50">
        <v>0.25495850609272908</v>
      </c>
      <c r="FF72" s="50">
        <v>5.7575719536575543</v>
      </c>
      <c r="FG72" s="50">
        <v>4.6220815023025388</v>
      </c>
      <c r="FH72" s="50">
        <v>6.4141301209356145</v>
      </c>
      <c r="FI72" s="50">
        <v>4.6372308168707583</v>
      </c>
      <c r="FJ72" s="50">
        <v>2.0627496452187213</v>
      </c>
      <c r="FK72" s="50">
        <v>0.32159775883441044</v>
      </c>
      <c r="FL72" s="50">
        <v>1.1266447085307243</v>
      </c>
      <c r="FM72" s="50">
        <v>2.1235232387264844</v>
      </c>
      <c r="FN72" s="50">
        <v>1.8578257822963322</v>
      </c>
      <c r="FO72" s="50">
        <v>2.5208553657483499</v>
      </c>
      <c r="FP72" s="50">
        <v>4.1306934222675631</v>
      </c>
      <c r="FQ72" s="50">
        <v>5.0629604147483107</v>
      </c>
      <c r="FS72" s="50">
        <v>0.65798748903038584</v>
      </c>
      <c r="FT72" s="50">
        <v>0.38732507796672078</v>
      </c>
      <c r="FU72" s="50">
        <v>0.76508800097219221</v>
      </c>
      <c r="FV72" s="50">
        <v>0.40838944135525984</v>
      </c>
      <c r="FW72" s="50">
        <v>0.45663795840634513</v>
      </c>
      <c r="FX72" s="50">
        <v>0.42236734930420777</v>
      </c>
      <c r="FY72" s="50">
        <v>0.34906763051926509</v>
      </c>
      <c r="FZ72" s="50">
        <v>0.76653156285786483</v>
      </c>
      <c r="GA72" s="50">
        <v>0.54968636932962589</v>
      </c>
      <c r="GB72" s="50">
        <v>0.33800046992588673</v>
      </c>
      <c r="GC72" s="50">
        <v>0.44288371863376175</v>
      </c>
      <c r="GD72" s="50">
        <v>0.49037171388500689</v>
      </c>
    </row>
    <row r="73" spans="4:186" ht="15.75" thickBot="1" x14ac:dyDescent="0.3">
      <c r="D73" s="39">
        <v>0.66666666666666696</v>
      </c>
      <c r="E73" s="50">
        <v>1.4126084835742818</v>
      </c>
      <c r="F73" s="50">
        <v>1.6642219455197755</v>
      </c>
      <c r="G73" s="50">
        <v>1.7712672756561179</v>
      </c>
      <c r="H73" s="50">
        <v>0.70039937081659853</v>
      </c>
      <c r="I73" s="50">
        <v>1.0828019311205412</v>
      </c>
      <c r="J73" s="50">
        <v>0.87968112072673399</v>
      </c>
      <c r="K73" s="50">
        <v>0.94819234795012586</v>
      </c>
      <c r="L73" s="50">
        <v>0.9317880029425768</v>
      </c>
      <c r="M73" s="50">
        <v>1.669477379366459</v>
      </c>
      <c r="N73" s="50">
        <v>1.5130707006443016</v>
      </c>
      <c r="O73" s="50">
        <v>0.37108428568644264</v>
      </c>
      <c r="P73" s="50">
        <v>0.57677514565483634</v>
      </c>
      <c r="R73" s="50">
        <v>1.464644432354915</v>
      </c>
      <c r="S73" s="50">
        <v>0.72888677062811291</v>
      </c>
      <c r="T73" s="50">
        <v>1.2139539006550033</v>
      </c>
      <c r="U73" s="50">
        <v>0.48810862919361098</v>
      </c>
      <c r="V73" s="50">
        <v>1.4104573035122581</v>
      </c>
      <c r="W73" s="50">
        <v>0.6337632441619574</v>
      </c>
      <c r="X73" s="50">
        <v>0.64889700182952825</v>
      </c>
      <c r="Y73" s="50">
        <v>0.60346606912331147</v>
      </c>
      <c r="Z73" s="50">
        <v>0.98377306512068408</v>
      </c>
      <c r="AA73" s="50">
        <v>0.43237901323878547</v>
      </c>
      <c r="AB73" s="50">
        <v>0.3528674429037385</v>
      </c>
      <c r="AC73" s="50">
        <v>0.55436721489647345</v>
      </c>
      <c r="AE73" s="50">
        <v>1.0774029286892894</v>
      </c>
      <c r="AF73" s="50">
        <v>0.41341666094572382</v>
      </c>
      <c r="AG73" s="50">
        <v>2.5611139720422562</v>
      </c>
      <c r="AH73" s="50">
        <v>1.200708535107545</v>
      </c>
      <c r="AI73" s="50">
        <v>0.72400895952722466</v>
      </c>
      <c r="AJ73" s="50">
        <v>0.7551767903426797</v>
      </c>
      <c r="AK73" s="50">
        <v>0.78840338861499581</v>
      </c>
      <c r="AL73" s="50">
        <v>0.56020670944384388</v>
      </c>
      <c r="AM73" s="50">
        <v>0.82365087837484063</v>
      </c>
      <c r="AN73" s="50">
        <v>0.88322196687959442</v>
      </c>
      <c r="AO73" s="50">
        <v>0.29939836216918919</v>
      </c>
      <c r="AP73" s="50">
        <v>0.91698232741869612</v>
      </c>
      <c r="AR73" s="50">
        <v>1.1850055187633382</v>
      </c>
      <c r="AS73" s="50">
        <v>0.2557818912708224</v>
      </c>
      <c r="AT73" s="50">
        <v>0.64631518655344578</v>
      </c>
      <c r="AU73" s="50">
        <v>1.03894203941908</v>
      </c>
      <c r="AV73" s="50">
        <v>0.95978921458548394</v>
      </c>
      <c r="AW73" s="50">
        <v>0.48922133840678694</v>
      </c>
      <c r="AX73" s="50">
        <v>0.53141502741703772</v>
      </c>
      <c r="AY73" s="50">
        <v>0.53595377903102526</v>
      </c>
      <c r="AZ73" s="50">
        <v>0.37293970368748497</v>
      </c>
      <c r="BA73" s="50">
        <v>0.37642772185169909</v>
      </c>
      <c r="BB73" s="50">
        <v>0.4376937281624384</v>
      </c>
      <c r="BC73" s="50">
        <v>0.28842716089498449</v>
      </c>
      <c r="BE73" s="50">
        <v>1.7613995141398822</v>
      </c>
      <c r="BF73" s="50">
        <v>0.87013295372694799</v>
      </c>
      <c r="BG73" s="50">
        <v>2.282360703311304</v>
      </c>
      <c r="BH73" s="50">
        <v>2.2841870788208505</v>
      </c>
      <c r="BI73" s="50">
        <v>1.0436254675741066</v>
      </c>
      <c r="BJ73" s="50">
        <v>0.71883000003954689</v>
      </c>
      <c r="BK73" s="50">
        <v>1.6458307449158069</v>
      </c>
      <c r="BL73" s="50">
        <v>0.9714802547964182</v>
      </c>
      <c r="BM73" s="50">
        <v>1.5116160566040695</v>
      </c>
      <c r="BN73" s="50">
        <v>2.1606234115388308</v>
      </c>
      <c r="BO73" s="50">
        <v>0.82678660170893981</v>
      </c>
      <c r="BP73" s="50">
        <v>0.53823281402475243</v>
      </c>
      <c r="BR73" s="50">
        <v>1.511691114503521</v>
      </c>
      <c r="BS73" s="50">
        <v>1.9349497623518694</v>
      </c>
      <c r="BT73" s="50">
        <v>1.7198703269243187</v>
      </c>
      <c r="BU73" s="50">
        <v>0.99958340358562825</v>
      </c>
      <c r="BV73" s="50">
        <v>1.5094404581271819</v>
      </c>
      <c r="BW73" s="50">
        <v>1.3032799707025082</v>
      </c>
      <c r="BX73" s="50">
        <v>0.87688686642171176</v>
      </c>
      <c r="BY73" s="50">
        <v>1.0140085072188676</v>
      </c>
      <c r="BZ73" s="50">
        <v>1.6670234688637786</v>
      </c>
      <c r="CA73" s="50">
        <v>1.1984568050966176</v>
      </c>
      <c r="CB73" s="50">
        <v>1.2187589759643216</v>
      </c>
      <c r="CC73" s="50">
        <v>2.788569943046201</v>
      </c>
      <c r="CE73" s="50">
        <v>0.49470168204579212</v>
      </c>
      <c r="CF73" s="50">
        <v>1.2164568976009142</v>
      </c>
      <c r="CG73" s="50">
        <v>1.4915155742523121</v>
      </c>
      <c r="CH73" s="50">
        <v>0.99958340358562825</v>
      </c>
      <c r="CI73" s="50">
        <v>1.2632422844937012</v>
      </c>
      <c r="CJ73" s="50">
        <v>0.56173166579845057</v>
      </c>
      <c r="CK73" s="50">
        <v>0.60840573967910139</v>
      </c>
      <c r="CL73" s="50">
        <v>0.36567330380903162</v>
      </c>
      <c r="CM73" s="50">
        <v>0.43254444328924507</v>
      </c>
      <c r="CN73" s="50">
        <v>0.72818860327076795</v>
      </c>
      <c r="CO73" s="50">
        <v>0.18448286558216895</v>
      </c>
      <c r="CP73" s="50">
        <v>0.18321945122347214</v>
      </c>
      <c r="CR73" s="50">
        <v>1.5444364297945359</v>
      </c>
      <c r="CS73" s="50">
        <v>0.37221005367688975</v>
      </c>
      <c r="CT73" s="50">
        <v>0.93015805345297453</v>
      </c>
      <c r="CU73" s="50">
        <v>1.7721736599846558</v>
      </c>
      <c r="CV73" s="50">
        <v>0.62464570407839604</v>
      </c>
      <c r="CW73" s="50">
        <v>0.9347848429608131</v>
      </c>
      <c r="CX73" s="50">
        <v>0.55669811814994685</v>
      </c>
      <c r="CY73" s="50">
        <v>0.80172406766949678</v>
      </c>
      <c r="CZ73" s="50">
        <v>0.90112241577126539</v>
      </c>
      <c r="DA73" s="50">
        <v>0.66716248214661089</v>
      </c>
      <c r="DB73" s="50">
        <v>0.3091341437945454</v>
      </c>
      <c r="DC73" s="50">
        <v>0.25079411256414125</v>
      </c>
      <c r="DD73" s="81"/>
      <c r="DE73" s="50">
        <v>0.37914887561066118</v>
      </c>
      <c r="DF73" s="50">
        <v>1.2143013336060899</v>
      </c>
      <c r="DG73" s="50">
        <v>1.2652410852063714</v>
      </c>
      <c r="DH73" s="50">
        <v>1.9680306605614832</v>
      </c>
      <c r="DI73" s="50">
        <v>1.6529011298792133</v>
      </c>
      <c r="DJ73" s="50">
        <v>1.0553364997924228</v>
      </c>
      <c r="DK73" s="50">
        <v>0.80172406766949744</v>
      </c>
      <c r="DL73" s="50">
        <v>0.86118180655946508</v>
      </c>
      <c r="DM73" s="50">
        <v>0.68090628809375986</v>
      </c>
      <c r="DN73" s="50">
        <v>0.52018041334564402</v>
      </c>
      <c r="DO73" s="50">
        <v>0.77005181262424249</v>
      </c>
      <c r="DP73" s="50">
        <v>0.91718683355424602</v>
      </c>
      <c r="DQ73" s="81"/>
      <c r="DS73" s="50">
        <v>2.4658123697652359</v>
      </c>
      <c r="DT73" s="50">
        <v>0.73820481327731113</v>
      </c>
      <c r="DU73" s="50">
        <v>2.065486597067097</v>
      </c>
      <c r="DV73" s="50">
        <v>1.3223417289123454</v>
      </c>
      <c r="DW73" s="50">
        <v>1.469309754383767</v>
      </c>
      <c r="DX73" s="50">
        <v>1.0013504922816614</v>
      </c>
      <c r="DY73" s="50">
        <v>0.74082398730561716</v>
      </c>
      <c r="DZ73" s="50">
        <v>0.94819234795012586</v>
      </c>
      <c r="EA73" s="50">
        <v>0.89118365565158242</v>
      </c>
      <c r="EB73" s="50">
        <v>0.96478810672616244</v>
      </c>
      <c r="EC73" s="50">
        <v>0.5963918775634085</v>
      </c>
      <c r="ED73" s="50">
        <v>1.45812202736526</v>
      </c>
      <c r="EF73" s="50">
        <v>3.940702958831003</v>
      </c>
      <c r="EG73" s="50">
        <v>2.2248815597468616</v>
      </c>
      <c r="EH73" s="50">
        <v>2.6684271786562141</v>
      </c>
      <c r="EI73" s="50">
        <v>1.4338783716123353</v>
      </c>
      <c r="EJ73" s="50">
        <v>0.96813032583899328</v>
      </c>
      <c r="EK73" s="50">
        <v>1.7849783336217602</v>
      </c>
      <c r="EL73" s="50">
        <v>1.7515684698333611</v>
      </c>
      <c r="EM73" s="50">
        <v>0.94984329188838412</v>
      </c>
      <c r="EN73" s="50">
        <v>2.7882404676486061</v>
      </c>
      <c r="EO73" s="50">
        <v>3.0715063229835011</v>
      </c>
      <c r="EP73" s="50">
        <v>5.0261081044788209</v>
      </c>
      <c r="EQ73" s="50">
        <v>3.900060862893179</v>
      </c>
      <c r="ES73" s="50">
        <v>0.41572579664718179</v>
      </c>
      <c r="ET73" s="50">
        <v>0.31479105350523051</v>
      </c>
      <c r="EU73" s="50">
        <v>0.90725028529523399</v>
      </c>
      <c r="EV73" s="50">
        <v>0.72744438297840142</v>
      </c>
      <c r="EW73" s="50">
        <v>0.711566050233153</v>
      </c>
      <c r="EX73" s="50">
        <v>0.49256960975316438</v>
      </c>
      <c r="EY73" s="50">
        <v>0.41572579664718201</v>
      </c>
      <c r="EZ73" s="50">
        <v>0.47119936480372998</v>
      </c>
      <c r="FA73" s="50">
        <v>0.5106853300009393</v>
      </c>
      <c r="FB73" s="50">
        <v>0.25776022299336276</v>
      </c>
      <c r="FC73" s="50">
        <v>0</v>
      </c>
      <c r="FD73" s="50">
        <v>0.16174768364091358</v>
      </c>
      <c r="FF73" s="50">
        <v>5.5004539817089642</v>
      </c>
      <c r="FG73" s="50">
        <v>4.2384452802225248</v>
      </c>
      <c r="FH73" s="50">
        <v>5.7247519882661209</v>
      </c>
      <c r="FI73" s="50">
        <v>4.5592058185517637</v>
      </c>
      <c r="FJ73" s="50">
        <v>2.019286654838345</v>
      </c>
      <c r="FK73" s="50">
        <v>0.31907872783041735</v>
      </c>
      <c r="FL73" s="50">
        <v>1.0542145971580499</v>
      </c>
      <c r="FM73" s="50">
        <v>2.0627496452187173</v>
      </c>
      <c r="FN73" s="50">
        <v>2.0233351232027394</v>
      </c>
      <c r="FO73" s="50">
        <v>2.4658123697652359</v>
      </c>
      <c r="FP73" s="50">
        <v>4.2340996428848481</v>
      </c>
      <c r="FQ73" s="50">
        <v>5.4483217863400286</v>
      </c>
      <c r="FS73" s="50">
        <v>0.53254730337350575</v>
      </c>
      <c r="FT73" s="50">
        <v>0.35459749629678439</v>
      </c>
      <c r="FU73" s="50">
        <v>0.62212866599405814</v>
      </c>
      <c r="FV73" s="50">
        <v>0.29619911925267073</v>
      </c>
      <c r="FW73" s="50">
        <v>0.20478629963684314</v>
      </c>
      <c r="FX73" s="50">
        <v>0.48478062731200411</v>
      </c>
      <c r="FY73" s="50">
        <v>0.54626030282424431</v>
      </c>
      <c r="FZ73" s="50">
        <v>0.67376800354742328</v>
      </c>
      <c r="GA73" s="50">
        <v>0.52960672602753456</v>
      </c>
      <c r="GB73" s="50">
        <v>0.17073166768013626</v>
      </c>
      <c r="GC73" s="50">
        <v>0.38515088077034915</v>
      </c>
      <c r="GD73" s="50">
        <v>0.51338847341882943</v>
      </c>
    </row>
    <row r="74" spans="4:186" ht="15.75" thickBot="1" x14ac:dyDescent="0.3">
      <c r="D74" s="39">
        <v>0.70833333333333304</v>
      </c>
      <c r="E74" s="50">
        <v>1.3220671372895825</v>
      </c>
      <c r="F74" s="50">
        <v>1.4645802201835263</v>
      </c>
      <c r="G74" s="50">
        <v>1.4581220273652613</v>
      </c>
      <c r="H74" s="50">
        <v>0.49256960975316366</v>
      </c>
      <c r="I74" s="50">
        <v>0.92514532713815922</v>
      </c>
      <c r="J74" s="50">
        <v>0.80346172889034984</v>
      </c>
      <c r="K74" s="50">
        <v>0.88005061635226289</v>
      </c>
      <c r="L74" s="50">
        <v>0.88163534097139962</v>
      </c>
      <c r="M74" s="50">
        <v>1.41598306148605</v>
      </c>
      <c r="N74" s="50">
        <v>1.6247406233627277</v>
      </c>
      <c r="O74" s="50">
        <v>0.32837991576339937</v>
      </c>
      <c r="P74" s="50">
        <v>0.52234272350029087</v>
      </c>
      <c r="R74" s="50">
        <v>1.4915155742523116</v>
      </c>
      <c r="S74" s="50">
        <v>0.64424548321117747</v>
      </c>
      <c r="T74" s="50">
        <v>0.87373070796905128</v>
      </c>
      <c r="U74" s="50">
        <v>0.44916566423251358</v>
      </c>
      <c r="V74" s="50">
        <v>1.2813074479769375</v>
      </c>
      <c r="W74" s="50">
        <v>0.55809979131081489</v>
      </c>
      <c r="X74" s="50">
        <v>0.54395864727815557</v>
      </c>
      <c r="Y74" s="50">
        <v>0.54051830063482387</v>
      </c>
      <c r="Z74" s="50">
        <v>0.80654603159107352</v>
      </c>
      <c r="AA74" s="50">
        <v>0.32716973917082776</v>
      </c>
      <c r="AB74" s="50">
        <v>0.34047692892146242</v>
      </c>
      <c r="AC74" s="50">
        <v>0.52009447957566657</v>
      </c>
      <c r="AE74" s="50">
        <v>0.90563500326779545</v>
      </c>
      <c r="AF74" s="50">
        <v>0.34222895085705535</v>
      </c>
      <c r="AG74" s="50">
        <v>2.2138659805187606</v>
      </c>
      <c r="AH74" s="50">
        <v>1.3740797801739704</v>
      </c>
      <c r="AI74" s="50">
        <v>0.61088565133305406</v>
      </c>
      <c r="AJ74" s="50">
        <v>0.68782601477429928</v>
      </c>
      <c r="AK74" s="50">
        <v>0.92842404350414587</v>
      </c>
      <c r="AL74" s="50">
        <v>0.50563795254017951</v>
      </c>
      <c r="AM74" s="50">
        <v>0.78209149434810898</v>
      </c>
      <c r="AN74" s="50">
        <v>0.92853000588788193</v>
      </c>
      <c r="AO74" s="50">
        <v>0.3140801970480297</v>
      </c>
      <c r="AP74" s="50">
        <v>1.0019780240011393</v>
      </c>
      <c r="AR74" s="50">
        <v>0.93505361213646487</v>
      </c>
      <c r="AS74" s="50">
        <v>0.18730106656126205</v>
      </c>
      <c r="AT74" s="50">
        <v>0.55786601591955964</v>
      </c>
      <c r="AU74" s="50">
        <v>1.0645186106473745</v>
      </c>
      <c r="AV74" s="50">
        <v>0.87846779188231916</v>
      </c>
      <c r="AW74" s="50">
        <v>0.715973725240869</v>
      </c>
      <c r="AX74" s="50">
        <v>0.44439813733485384</v>
      </c>
      <c r="AY74" s="50">
        <v>0.41379518458382403</v>
      </c>
      <c r="AZ74" s="50">
        <v>0.32667552514691622</v>
      </c>
      <c r="BA74" s="50">
        <v>0.32964828730370727</v>
      </c>
      <c r="BB74" s="50">
        <v>0.26619259784282862</v>
      </c>
      <c r="BC74" s="50">
        <v>0.19352658552199475</v>
      </c>
      <c r="BE74" s="50">
        <v>1.4975483578371698</v>
      </c>
      <c r="BF74" s="50">
        <v>0.72271850923834347</v>
      </c>
      <c r="BG74" s="50">
        <v>2.2370572083986615</v>
      </c>
      <c r="BH74" s="50">
        <v>2.0768250160927302</v>
      </c>
      <c r="BI74" s="50">
        <v>0.90080066294791583</v>
      </c>
      <c r="BJ74" s="50">
        <v>0.60527416491579022</v>
      </c>
      <c r="BK74" s="50">
        <v>1.2672419932469567</v>
      </c>
      <c r="BL74" s="50">
        <v>0.94160770247105297</v>
      </c>
      <c r="BM74" s="50">
        <v>1.2147322425210225</v>
      </c>
      <c r="BN74" s="50">
        <v>2.0463786929761012</v>
      </c>
      <c r="BO74" s="50">
        <v>0.88295739714589383</v>
      </c>
      <c r="BP74" s="50">
        <v>0.49361681032293614</v>
      </c>
      <c r="BR74" s="50">
        <v>1.4126084835742805</v>
      </c>
      <c r="BS74" s="50">
        <v>1.776922508138181</v>
      </c>
      <c r="BT74" s="50">
        <v>1.4298967190375429</v>
      </c>
      <c r="BU74" s="50">
        <v>1.0980150290580399</v>
      </c>
      <c r="BV74" s="50">
        <v>1.4407731689411325</v>
      </c>
      <c r="BW74" s="50">
        <v>1.3074999781288366</v>
      </c>
      <c r="BX74" s="50">
        <v>0.95978921458548438</v>
      </c>
      <c r="BY74" s="50">
        <v>0.91880159873585654</v>
      </c>
      <c r="BZ74" s="50">
        <v>1.7416926081185893</v>
      </c>
      <c r="CA74" s="50">
        <v>0.93832684235185315</v>
      </c>
      <c r="CB74" s="50">
        <v>1.0961359392851109</v>
      </c>
      <c r="CC74" s="50">
        <v>2.2370572083986633</v>
      </c>
      <c r="CE74" s="50">
        <v>0.40044799848208429</v>
      </c>
      <c r="CF74" s="50">
        <v>1.053898414988375</v>
      </c>
      <c r="CG74" s="50">
        <v>1.3890654973411372</v>
      </c>
      <c r="CH74" s="50">
        <v>0.94753250639555087</v>
      </c>
      <c r="CI74" s="50">
        <v>1.2612455899986581</v>
      </c>
      <c r="CJ74" s="50">
        <v>0.55448360524144247</v>
      </c>
      <c r="CK74" s="50">
        <v>0.62716952205920451</v>
      </c>
      <c r="CL74" s="50">
        <v>0.3621345545696194</v>
      </c>
      <c r="CM74" s="50">
        <v>0.32244037262178205</v>
      </c>
      <c r="CN74" s="50">
        <v>0.62843397636043896</v>
      </c>
      <c r="CO74" s="50">
        <v>0.14275796142945732</v>
      </c>
      <c r="CP74" s="50">
        <v>0.15403143334380268</v>
      </c>
      <c r="CR74" s="50">
        <v>1.5094404581271819</v>
      </c>
      <c r="CS74" s="50">
        <v>0.35459749629678378</v>
      </c>
      <c r="CT74" s="50">
        <v>0.77087314103180893</v>
      </c>
      <c r="CU74" s="50">
        <v>1.4655568239878998</v>
      </c>
      <c r="CV74" s="50">
        <v>0.53028435752548753</v>
      </c>
      <c r="CW74" s="50">
        <v>0.67540404178095992</v>
      </c>
      <c r="CX74" s="50">
        <v>0.70608194304814365</v>
      </c>
      <c r="CY74" s="50">
        <v>0.63989062957152776</v>
      </c>
      <c r="CZ74" s="50">
        <v>0.85858266805460925</v>
      </c>
      <c r="DA74" s="50">
        <v>0.45253337222121864</v>
      </c>
      <c r="DB74" s="50">
        <v>0.33439195461373755</v>
      </c>
      <c r="DC74" s="50">
        <v>0.31255890710543954</v>
      </c>
      <c r="DD74" s="81"/>
      <c r="DE74" s="50">
        <v>0.42645158510114561</v>
      </c>
      <c r="DF74" s="50">
        <v>1.1178752890226158</v>
      </c>
      <c r="DG74" s="50">
        <v>1.305661115005933</v>
      </c>
      <c r="DH74" s="50">
        <v>1.9030070000662973</v>
      </c>
      <c r="DI74" s="50">
        <v>1.6742337223209567</v>
      </c>
      <c r="DJ74" s="50">
        <v>1.1131251171076124</v>
      </c>
      <c r="DK74" s="50">
        <v>0.8410470857223793</v>
      </c>
      <c r="DL74" s="50">
        <v>0.93015805345297509</v>
      </c>
      <c r="DM74" s="50">
        <v>0.49593312358319946</v>
      </c>
      <c r="DN74" s="50">
        <v>0.34992881671992115</v>
      </c>
      <c r="DO74" s="50">
        <v>0.72312863984952436</v>
      </c>
      <c r="DP74" s="50">
        <v>0.91373062007202122</v>
      </c>
      <c r="DQ74" s="81"/>
      <c r="DS74" s="50">
        <v>1.8694162092301947</v>
      </c>
      <c r="DT74" s="50">
        <v>0.69239869423858158</v>
      </c>
      <c r="DU74" s="50">
        <v>1.7886244149453141</v>
      </c>
      <c r="DV74" s="50">
        <v>1.0480289447646989</v>
      </c>
      <c r="DW74" s="50">
        <v>1.3594819427965656</v>
      </c>
      <c r="DX74" s="50">
        <v>1.0281072739134178</v>
      </c>
      <c r="DY74" s="50">
        <v>0.6514856836315589</v>
      </c>
      <c r="DZ74" s="50">
        <v>0.78106717606863663</v>
      </c>
      <c r="EA74" s="50">
        <v>0.58012755302711883</v>
      </c>
      <c r="EB74" s="50">
        <v>0.84104708572237807</v>
      </c>
      <c r="EC74" s="50">
        <v>0.61167235922151297</v>
      </c>
      <c r="ED74" s="50">
        <v>1.5049458492975569</v>
      </c>
      <c r="EF74" s="50">
        <v>4.1493699190304767</v>
      </c>
      <c r="EG74" s="50">
        <v>2.1627087315777294</v>
      </c>
      <c r="EH74" s="50">
        <v>2.2169036615661772</v>
      </c>
      <c r="EI74" s="50">
        <v>1.2823160866984151</v>
      </c>
      <c r="EJ74" s="50">
        <v>0.79578539509892898</v>
      </c>
      <c r="EK74" s="50">
        <v>1.7215673280173047</v>
      </c>
      <c r="EL74" s="50">
        <v>1.6224084601447188</v>
      </c>
      <c r="EM74" s="50">
        <v>0.84412408421031948</v>
      </c>
      <c r="EN74" s="50">
        <v>2.7006582659895728</v>
      </c>
      <c r="EO74" s="50">
        <v>3.0403764294039854</v>
      </c>
      <c r="EP74" s="50">
        <v>4.7348372497325819</v>
      </c>
      <c r="EQ74" s="50">
        <v>4.0026888473060032</v>
      </c>
      <c r="ES74" s="50">
        <v>0.43936346337565374</v>
      </c>
      <c r="ET74" s="50">
        <v>0.2488761582166453</v>
      </c>
      <c r="EU74" s="50">
        <v>0.773776614977157</v>
      </c>
      <c r="EV74" s="50">
        <v>0.74781165923004256</v>
      </c>
      <c r="EW74" s="50">
        <v>0.5708208727491848</v>
      </c>
      <c r="EX74" s="50">
        <v>0.49593312358319946</v>
      </c>
      <c r="EY74" s="50">
        <v>0.33464287402894899</v>
      </c>
      <c r="EZ74" s="50">
        <v>0.33968765718529453</v>
      </c>
      <c r="FA74" s="50">
        <v>0.47053404339808225</v>
      </c>
      <c r="FB74" s="50">
        <v>0.18428674632263981</v>
      </c>
      <c r="FC74" s="50">
        <v>0</v>
      </c>
      <c r="FD74" s="50">
        <v>0</v>
      </c>
      <c r="FF74" s="50">
        <v>5.7382204207879015</v>
      </c>
      <c r="FG74" s="50">
        <v>3.4800769815898711</v>
      </c>
      <c r="FH74" s="50">
        <v>6.159463711477275</v>
      </c>
      <c r="FI74" s="50">
        <v>4.2210805550620618</v>
      </c>
      <c r="FJ74" s="50">
        <v>2.0031467849043727</v>
      </c>
      <c r="FK74" s="50">
        <v>0.30749707318600605</v>
      </c>
      <c r="FL74" s="50">
        <v>1.1119014545747323</v>
      </c>
      <c r="FM74" s="50">
        <v>1.6177508310492259</v>
      </c>
      <c r="FN74" s="50">
        <v>2.0853560073436701</v>
      </c>
      <c r="FO74" s="50">
        <v>2.4355820704547857</v>
      </c>
      <c r="FP74" s="50">
        <v>4.0881092909848471</v>
      </c>
      <c r="FQ74" s="50">
        <v>4.9222004583430987</v>
      </c>
      <c r="FS74" s="50">
        <v>0.43736028958244427</v>
      </c>
      <c r="FT74" s="50">
        <v>0.32467436266840471</v>
      </c>
      <c r="FU74" s="50">
        <v>0.62970012905537498</v>
      </c>
      <c r="FV74" s="50">
        <v>0.19865334662126724</v>
      </c>
      <c r="FW74" s="50">
        <v>0.26200116607938467</v>
      </c>
      <c r="FX74" s="50">
        <v>0.63244929175940656</v>
      </c>
      <c r="FY74" s="50">
        <v>0.44947112674117651</v>
      </c>
      <c r="FZ74" s="50">
        <v>0.5649077203487719</v>
      </c>
      <c r="GA74" s="50">
        <v>0.57888884692698162</v>
      </c>
      <c r="GB74" s="50">
        <v>0.16619920835875751</v>
      </c>
      <c r="GC74" s="50">
        <v>0.3361230570770567</v>
      </c>
      <c r="GD74" s="50">
        <v>0.52241454235394169</v>
      </c>
    </row>
    <row r="75" spans="4:186" ht="15.75" thickBot="1" x14ac:dyDescent="0.3">
      <c r="D75" s="39">
        <v>0.75</v>
      </c>
      <c r="E75" s="50">
        <v>1.0401115800666791</v>
      </c>
      <c r="F75" s="50">
        <v>1.3229498885205933</v>
      </c>
      <c r="G75" s="50">
        <v>1.1716552609279465</v>
      </c>
      <c r="H75" s="50">
        <v>0.43049609100959357</v>
      </c>
      <c r="I75" s="50">
        <v>0.85340009052682875</v>
      </c>
      <c r="J75" s="50">
        <v>0.63903725253857069</v>
      </c>
      <c r="K75" s="50">
        <v>0.70745031852644291</v>
      </c>
      <c r="L75" s="50">
        <v>0.70745031852644291</v>
      </c>
      <c r="M75" s="50">
        <v>1.2471955518095323</v>
      </c>
      <c r="N75" s="50">
        <v>1.47118625888356</v>
      </c>
      <c r="O75" s="50">
        <v>0.38991754584177829</v>
      </c>
      <c r="P75" s="50">
        <v>0.47330449661175716</v>
      </c>
      <c r="R75" s="50">
        <v>1.1811808670057293</v>
      </c>
      <c r="S75" s="50">
        <v>0.56773246453397086</v>
      </c>
      <c r="T75" s="50">
        <v>0.63605640833074217</v>
      </c>
      <c r="U75" s="50">
        <v>0.42337779708041812</v>
      </c>
      <c r="V75" s="50">
        <v>1.1602923045453633</v>
      </c>
      <c r="W75" s="50">
        <v>0.49368908571112569</v>
      </c>
      <c r="X75" s="50">
        <v>0.47225114871241669</v>
      </c>
      <c r="Y75" s="50">
        <v>0.42057857826089456</v>
      </c>
      <c r="Z75" s="50">
        <v>0.62982683778040649</v>
      </c>
      <c r="AA75" s="50">
        <v>0.42940848082140703</v>
      </c>
      <c r="AB75" s="50">
        <v>0.33612305707705625</v>
      </c>
      <c r="AC75" s="50">
        <v>0.47965749288099063</v>
      </c>
      <c r="AE75" s="50">
        <v>1.0792005972766523</v>
      </c>
      <c r="AF75" s="50">
        <v>0.28468210051157355</v>
      </c>
      <c r="AG75" s="50">
        <v>1.8060945770690267</v>
      </c>
      <c r="AH75" s="50">
        <v>1.2087087878538298</v>
      </c>
      <c r="AI75" s="50">
        <v>0.42940848082140726</v>
      </c>
      <c r="AJ75" s="50">
        <v>0.70321410035950316</v>
      </c>
      <c r="AK75" s="50">
        <v>0.69114609462252108</v>
      </c>
      <c r="AL75" s="50">
        <v>0.40423173419219111</v>
      </c>
      <c r="AM75" s="50">
        <v>0.5129805415407096</v>
      </c>
      <c r="AN75" s="50">
        <v>0.67908370302831833</v>
      </c>
      <c r="AO75" s="50">
        <v>0.31490963376020181</v>
      </c>
      <c r="AP75" s="50">
        <v>1.2552681327163964</v>
      </c>
      <c r="AR75" s="50">
        <v>0.88640092712260266</v>
      </c>
      <c r="AS75" s="50">
        <v>0</v>
      </c>
      <c r="AT75" s="50">
        <v>0.41669335047969353</v>
      </c>
      <c r="AU75" s="50">
        <v>0.74049457185459266</v>
      </c>
      <c r="AV75" s="50">
        <v>0.88958750620017746</v>
      </c>
      <c r="AW75" s="50">
        <v>0.64967288497000319</v>
      </c>
      <c r="AX75" s="50">
        <v>0.33800046992588639</v>
      </c>
      <c r="AY75" s="50">
        <v>0.34478288775490007</v>
      </c>
      <c r="AZ75" s="50">
        <v>0.26917233822530334</v>
      </c>
      <c r="BA75" s="50">
        <v>0.31096286471298168</v>
      </c>
      <c r="BB75" s="50">
        <v>0.32923432968699734</v>
      </c>
      <c r="BC75" s="50">
        <v>0.1774229158651574</v>
      </c>
      <c r="BE75" s="50">
        <v>1.6224084601447164</v>
      </c>
      <c r="BF75" s="50">
        <v>0.60655021684660915</v>
      </c>
      <c r="BG75" s="50">
        <v>2.146755524523944</v>
      </c>
      <c r="BH75" s="50">
        <v>1.9353367781042414</v>
      </c>
      <c r="BI75" s="50">
        <v>0.77668737035805546</v>
      </c>
      <c r="BJ75" s="50">
        <v>0.63771601811407552</v>
      </c>
      <c r="BK75" s="50">
        <v>1.0792005972766514</v>
      </c>
      <c r="BL75" s="50">
        <v>0.68710956049596106</v>
      </c>
      <c r="BM75" s="50">
        <v>1.2885814636916995</v>
      </c>
      <c r="BN75" s="50">
        <v>2.1515376983780108</v>
      </c>
      <c r="BO75" s="50">
        <v>0.95951200580277873</v>
      </c>
      <c r="BP75" s="50">
        <v>0.49361681032293614</v>
      </c>
      <c r="BR75" s="50">
        <v>1.1984568050966176</v>
      </c>
      <c r="BS75" s="50">
        <v>1.3949265254818135</v>
      </c>
      <c r="BT75" s="50">
        <v>1.4126084835742805</v>
      </c>
      <c r="BU75" s="50">
        <v>0.88953433406736737</v>
      </c>
      <c r="BV75" s="50">
        <v>1.4604895093381998</v>
      </c>
      <c r="BW75" s="50">
        <v>1.2760710518203255</v>
      </c>
      <c r="BX75" s="50">
        <v>1.0792005972766523</v>
      </c>
      <c r="BY75" s="50">
        <v>0.7521774156050699</v>
      </c>
      <c r="BZ75" s="50">
        <v>1.5310909417171197</v>
      </c>
      <c r="CA75" s="50">
        <v>0.82425717270338617</v>
      </c>
      <c r="CB75" s="50">
        <v>1.0371309845578986</v>
      </c>
      <c r="CC75" s="50">
        <v>2.0004651965257696</v>
      </c>
      <c r="CE75" s="50">
        <v>0.31818805011662771</v>
      </c>
      <c r="CF75" s="50">
        <v>0.86665706055858927</v>
      </c>
      <c r="CG75" s="50">
        <v>1.2354797221857539</v>
      </c>
      <c r="CH75" s="50">
        <v>0.92968293576116912</v>
      </c>
      <c r="CI75" s="50">
        <v>1.1678594045072641</v>
      </c>
      <c r="CJ75" s="50">
        <v>0.54491688307794917</v>
      </c>
      <c r="CK75" s="50">
        <v>0.5696349571881304</v>
      </c>
      <c r="CL75" s="50">
        <v>0.30228166869229778</v>
      </c>
      <c r="CM75" s="50">
        <v>0.18118533600778017</v>
      </c>
      <c r="CN75" s="50">
        <v>0.59732917330021607</v>
      </c>
      <c r="CO75" s="50">
        <v>0</v>
      </c>
      <c r="CP75" s="50">
        <v>0.16520301196684348</v>
      </c>
      <c r="CR75" s="50">
        <v>1.3303214348861272</v>
      </c>
      <c r="CS75" s="50">
        <v>0.19273850483521843</v>
      </c>
      <c r="CT75" s="50">
        <v>0.50674036047919835</v>
      </c>
      <c r="CU75" s="50">
        <v>1.2554007594824406</v>
      </c>
      <c r="CV75" s="50">
        <v>0.42057857826089456</v>
      </c>
      <c r="CW75" s="50">
        <v>0.64036031061277543</v>
      </c>
      <c r="CX75" s="50">
        <v>0.5961068083865334</v>
      </c>
      <c r="CY75" s="50">
        <v>0.41572579664718229</v>
      </c>
      <c r="CZ75" s="50">
        <v>0.62200299189855357</v>
      </c>
      <c r="DA75" s="50">
        <v>0.36213455456961957</v>
      </c>
      <c r="DB75" s="50">
        <v>0.31325221804499442</v>
      </c>
      <c r="DC75" s="50">
        <v>0.20536046649822173</v>
      </c>
      <c r="DD75" s="81"/>
      <c r="DE75" s="50">
        <v>0.45766796845108565</v>
      </c>
      <c r="DF75" s="50">
        <v>0.9036185983316114</v>
      </c>
      <c r="DG75" s="50">
        <v>1.1754593334848635</v>
      </c>
      <c r="DH75" s="50">
        <v>1.987271048219148</v>
      </c>
      <c r="DI75" s="50">
        <v>1.7417740742981325</v>
      </c>
      <c r="DJ75" s="50">
        <v>1.2047042341151759</v>
      </c>
      <c r="DK75" s="50">
        <v>0.88958750620017835</v>
      </c>
      <c r="DL75" s="50">
        <v>0.92187433903344917</v>
      </c>
      <c r="DM75" s="50">
        <v>0.4502183958302019</v>
      </c>
      <c r="DN75" s="50">
        <v>0.3247036460274153</v>
      </c>
      <c r="DO75" s="50">
        <v>0.64168519359438037</v>
      </c>
      <c r="DP75" s="50">
        <v>0.81368990254210227</v>
      </c>
      <c r="DQ75" s="81"/>
      <c r="DS75" s="50">
        <v>2.0764586145499675</v>
      </c>
      <c r="DT75" s="50">
        <v>0.64852775088894032</v>
      </c>
      <c r="DU75" s="50">
        <v>1.6411283742064329</v>
      </c>
      <c r="DV75" s="50">
        <v>0.76855559838123033</v>
      </c>
      <c r="DW75" s="50">
        <v>1.1303507736852518</v>
      </c>
      <c r="DX75" s="50">
        <v>0.88953433406736715</v>
      </c>
      <c r="DY75" s="50">
        <v>0.55903554597090455</v>
      </c>
      <c r="DZ75" s="50">
        <v>0.54972494561640861</v>
      </c>
      <c r="EA75" s="50">
        <v>0.44184245639925057</v>
      </c>
      <c r="EB75" s="50">
        <v>0.73238430196417292</v>
      </c>
      <c r="EC75" s="50">
        <v>0.74634440328673624</v>
      </c>
      <c r="ED75" s="50">
        <v>1.7417740742981325</v>
      </c>
      <c r="EF75" s="50">
        <v>3.9327085702081521</v>
      </c>
      <c r="EG75" s="50">
        <v>2.2437630568361202</v>
      </c>
      <c r="EH75" s="50">
        <v>1.8566353770897246</v>
      </c>
      <c r="EI75" s="50">
        <v>1.1283731958741816</v>
      </c>
      <c r="EJ75" s="50">
        <v>0.63733277532498456</v>
      </c>
      <c r="EK75" s="50">
        <v>1.5567251175999064</v>
      </c>
      <c r="EL75" s="50">
        <v>1.5130707006443036</v>
      </c>
      <c r="EM75" s="50">
        <v>0.72400895952722544</v>
      </c>
      <c r="EN75" s="50">
        <v>2.5921629144909</v>
      </c>
      <c r="EO75" s="50">
        <v>3.0221512832493804</v>
      </c>
      <c r="EP75" s="50">
        <v>4.5683394502002113</v>
      </c>
      <c r="EQ75" s="50">
        <v>4.1663581064512405</v>
      </c>
      <c r="ES75" s="50">
        <v>0.47119936480372976</v>
      </c>
      <c r="ET75" s="50">
        <v>0</v>
      </c>
      <c r="EU75" s="50">
        <v>0.50234032414275454</v>
      </c>
      <c r="EV75" s="50">
        <v>0.58634759562151817</v>
      </c>
      <c r="EW75" s="50">
        <v>0.47753355135475151</v>
      </c>
      <c r="EX75" s="50">
        <v>0.4376937281624384</v>
      </c>
      <c r="EY75" s="50">
        <v>0.1816262475667349</v>
      </c>
      <c r="EZ75" s="50">
        <v>0.19854094374957237</v>
      </c>
      <c r="FA75" s="50">
        <v>0.32075661429477015</v>
      </c>
      <c r="FB75" s="50">
        <v>0</v>
      </c>
      <c r="FC75" s="50">
        <v>0</v>
      </c>
      <c r="FD75" s="50">
        <v>0</v>
      </c>
      <c r="FF75" s="50">
        <v>5.5975457925261942</v>
      </c>
      <c r="FG75" s="50">
        <v>3.6498076302233611</v>
      </c>
      <c r="FH75" s="50">
        <v>5.9101170132468841</v>
      </c>
      <c r="FI75" s="50">
        <v>4.2080881821843805</v>
      </c>
      <c r="FJ75" s="50">
        <v>1.669477379366459</v>
      </c>
      <c r="FK75" s="50">
        <v>0.32497704229094249</v>
      </c>
      <c r="FL75" s="50">
        <v>1.0401115800666798</v>
      </c>
      <c r="FM75" s="50">
        <v>1.5086248542243932</v>
      </c>
      <c r="FN75" s="50">
        <v>1.9955551688582214</v>
      </c>
      <c r="FO75" s="50">
        <v>2.573586907837826</v>
      </c>
      <c r="FP75" s="50">
        <v>4.1567257857185211</v>
      </c>
      <c r="FQ75" s="50">
        <v>4.9442982951996992</v>
      </c>
      <c r="FS75" s="50">
        <v>0.34222895085705557</v>
      </c>
      <c r="FT75" s="50">
        <v>0.29563023505630537</v>
      </c>
      <c r="FU75" s="50">
        <v>0.35425599986961193</v>
      </c>
      <c r="FV75" s="50">
        <v>0.25162333563110278</v>
      </c>
      <c r="FW75" s="50">
        <v>0.26917233822530318</v>
      </c>
      <c r="FX75" s="50">
        <v>0.3361230570770567</v>
      </c>
      <c r="FY75" s="50">
        <v>0.47330449661175716</v>
      </c>
      <c r="FZ75" s="50">
        <v>0.39856501725446281</v>
      </c>
      <c r="GA75" s="50">
        <v>0.48257038470187363</v>
      </c>
      <c r="GB75" s="50">
        <v>0.14023243300850921</v>
      </c>
      <c r="GC75" s="50">
        <v>0.28986916754415853</v>
      </c>
      <c r="GD75" s="50">
        <v>0.54510866517957235</v>
      </c>
    </row>
    <row r="76" spans="4:186" ht="15.75" thickBot="1" x14ac:dyDescent="0.3">
      <c r="D76" s="39">
        <v>0.79166666666666696</v>
      </c>
      <c r="E76" s="50">
        <v>0.94325099652030431</v>
      </c>
      <c r="F76" s="50">
        <v>1.1487351582415333</v>
      </c>
      <c r="G76" s="50">
        <v>0.803213338003128</v>
      </c>
      <c r="H76" s="50">
        <v>0.20392705754443999</v>
      </c>
      <c r="I76" s="50">
        <v>0.78253076190207149</v>
      </c>
      <c r="J76" s="50">
        <v>0.38610108810752497</v>
      </c>
      <c r="K76" s="50">
        <v>0.42842133527535725</v>
      </c>
      <c r="L76" s="50">
        <v>0.52465505914633648</v>
      </c>
      <c r="M76" s="50">
        <v>0.88953433406736715</v>
      </c>
      <c r="N76" s="50">
        <v>1.1359250962505723</v>
      </c>
      <c r="O76" s="50">
        <v>0.30020175627302037</v>
      </c>
      <c r="P76" s="50">
        <v>0.42940848082140726</v>
      </c>
      <c r="R76" s="50">
        <v>1.1850055187633359</v>
      </c>
      <c r="S76" s="50">
        <v>0.53437040020756177</v>
      </c>
      <c r="T76" s="50">
        <v>0.45869952621911875</v>
      </c>
      <c r="U76" s="50">
        <v>0.34752105810555539</v>
      </c>
      <c r="V76" s="50">
        <v>0.93015805345297597</v>
      </c>
      <c r="W76" s="50">
        <v>0.37948235763786031</v>
      </c>
      <c r="X76" s="50">
        <v>0.34138044971284293</v>
      </c>
      <c r="Y76" s="50">
        <v>0.35861870977580756</v>
      </c>
      <c r="Z76" s="50">
        <v>0.52032915673129865</v>
      </c>
      <c r="AA76" s="50">
        <v>0.39950576828428269</v>
      </c>
      <c r="AB76" s="50">
        <v>0.32075661429477004</v>
      </c>
      <c r="AC76" s="50">
        <v>0.4607672895728796</v>
      </c>
      <c r="AE76" s="50">
        <v>1.4959834162424315</v>
      </c>
      <c r="AF76" s="50">
        <v>0.27481912817420168</v>
      </c>
      <c r="AG76" s="50">
        <v>1.2197995755532172</v>
      </c>
      <c r="AH76" s="50">
        <v>0.95094498513867209</v>
      </c>
      <c r="AI76" s="50">
        <v>0.28767013461277868</v>
      </c>
      <c r="AJ76" s="50">
        <v>0.63113715671811965</v>
      </c>
      <c r="AK76" s="50">
        <v>0.67775216673529493</v>
      </c>
      <c r="AL76" s="50">
        <v>0.28091641918828042</v>
      </c>
      <c r="AM76" s="50">
        <v>0.43666061986821353</v>
      </c>
      <c r="AN76" s="50">
        <v>0.78840338861499604</v>
      </c>
      <c r="AO76" s="50">
        <v>0.33180646130400981</v>
      </c>
      <c r="AP76" s="50">
        <v>1.0313613885003485</v>
      </c>
      <c r="AR76" s="50">
        <v>0.8580634687128702</v>
      </c>
      <c r="AS76" s="50">
        <v>0</v>
      </c>
      <c r="AT76" s="50">
        <v>0.32143484203971967</v>
      </c>
      <c r="AU76" s="50">
        <v>0.55088307363271816</v>
      </c>
      <c r="AV76" s="50">
        <v>0.69790872883939958</v>
      </c>
      <c r="AW76" s="50">
        <v>0.46512980045332397</v>
      </c>
      <c r="AX76" s="50">
        <v>0.29146854716287057</v>
      </c>
      <c r="AY76" s="50">
        <v>0.16820359945576319</v>
      </c>
      <c r="AZ76" s="50">
        <v>0.13906214833478092</v>
      </c>
      <c r="BA76" s="50">
        <v>0.28767013461277829</v>
      </c>
      <c r="BB76" s="50">
        <v>0.28673829464770567</v>
      </c>
      <c r="BC76" s="50">
        <v>0.17379863096577106</v>
      </c>
      <c r="BE76" s="50">
        <v>1.667102589709331</v>
      </c>
      <c r="BF76" s="50">
        <v>0.66293895732285912</v>
      </c>
      <c r="BG76" s="50">
        <v>2.0819591643159132</v>
      </c>
      <c r="BH76" s="50">
        <v>1.4671135048547999</v>
      </c>
      <c r="BI76" s="50">
        <v>0.65148568363155857</v>
      </c>
      <c r="BJ76" s="50">
        <v>0.59765541925721588</v>
      </c>
      <c r="BK76" s="50">
        <v>0.97315811324257639</v>
      </c>
      <c r="BL76" s="50">
        <v>0.57200843313045002</v>
      </c>
      <c r="BM76" s="50">
        <v>1.0774628187888888</v>
      </c>
      <c r="BN76" s="50">
        <v>2.2341706833246939</v>
      </c>
      <c r="BO76" s="50">
        <v>0.83782429461116148</v>
      </c>
      <c r="BP76" s="50">
        <v>0.47225114871241691</v>
      </c>
      <c r="BR76" s="50">
        <v>1.3241275012889993</v>
      </c>
      <c r="BS76" s="50">
        <v>1.1404510424942687</v>
      </c>
      <c r="BT76" s="50">
        <v>1.1907579627210645</v>
      </c>
      <c r="BU76" s="50">
        <v>0.82521774709606599</v>
      </c>
      <c r="BV76" s="50">
        <v>1.1869209367961162</v>
      </c>
      <c r="BW76" s="50">
        <v>0.94923772345484836</v>
      </c>
      <c r="BX76" s="50">
        <v>0.90080066294791705</v>
      </c>
      <c r="BY76" s="50">
        <v>0.56137950747823873</v>
      </c>
      <c r="BZ76" s="50">
        <v>1.0867726421105222</v>
      </c>
      <c r="CA76" s="50">
        <v>0.66716248214661089</v>
      </c>
      <c r="CB76" s="50">
        <v>0.93308213874767432</v>
      </c>
      <c r="CC76" s="50">
        <v>2.1123859018357951</v>
      </c>
      <c r="CE76" s="50">
        <v>0.31737978280629026</v>
      </c>
      <c r="CF76" s="50">
        <v>0.71353152021374888</v>
      </c>
      <c r="CG76" s="50">
        <v>0.98157638955936899</v>
      </c>
      <c r="CH76" s="50">
        <v>0.7805797199711586</v>
      </c>
      <c r="CI76" s="50">
        <v>0.85495266763081168</v>
      </c>
      <c r="CJ76" s="50">
        <v>0.51643623720416854</v>
      </c>
      <c r="CK76" s="50">
        <v>0.52009447957566657</v>
      </c>
      <c r="CL76" s="50">
        <v>0.17951638013474791</v>
      </c>
      <c r="CM76" s="50">
        <v>0</v>
      </c>
      <c r="CN76" s="50">
        <v>0.5359537790310257</v>
      </c>
      <c r="CO76" s="50">
        <v>0</v>
      </c>
      <c r="CP76" s="50">
        <v>0.18056925945467056</v>
      </c>
      <c r="CR76" s="50">
        <v>1.4953395848042157</v>
      </c>
      <c r="CS76" s="50">
        <v>0.13600999150658502</v>
      </c>
      <c r="CT76" s="50">
        <v>0.43337222651083596</v>
      </c>
      <c r="CU76" s="50">
        <v>1.0553364997924217</v>
      </c>
      <c r="CV76" s="50">
        <v>0.38739095704776233</v>
      </c>
      <c r="CW76" s="50">
        <v>0.80192253059482888</v>
      </c>
      <c r="CX76" s="50">
        <v>0.39668794805094948</v>
      </c>
      <c r="CY76" s="50">
        <v>0.33715897536684908</v>
      </c>
      <c r="CZ76" s="50">
        <v>0.40347308865832798</v>
      </c>
      <c r="DA76" s="50">
        <v>0.40044799848208379</v>
      </c>
      <c r="DB76" s="50">
        <v>0.34310721120979448</v>
      </c>
      <c r="DC76" s="50">
        <v>0.31496319589305471</v>
      </c>
      <c r="DD76" s="81"/>
      <c r="DE76" s="50">
        <v>0.40139170900982107</v>
      </c>
      <c r="DF76" s="50">
        <v>0.61203932593059274</v>
      </c>
      <c r="DG76" s="50">
        <v>0.80470445149287662</v>
      </c>
      <c r="DH76" s="50">
        <v>1.6867222142396257</v>
      </c>
      <c r="DI76" s="50">
        <v>1.6623597686885709</v>
      </c>
      <c r="DJ76" s="50">
        <v>1.0048909150277354</v>
      </c>
      <c r="DK76" s="50">
        <v>0.71156605023315345</v>
      </c>
      <c r="DL76" s="50">
        <v>0.68710956049596195</v>
      </c>
      <c r="DM76" s="50">
        <v>0.3224403726217821</v>
      </c>
      <c r="DN76" s="50">
        <v>0.27500258553007995</v>
      </c>
      <c r="DO76" s="50">
        <v>0.647002999748581</v>
      </c>
      <c r="DP76" s="50">
        <v>0.71019237097908594</v>
      </c>
      <c r="DQ76" s="81"/>
      <c r="DS76" s="50">
        <v>2.188323392664413</v>
      </c>
      <c r="DT76" s="50">
        <v>0.51573128220577702</v>
      </c>
      <c r="DU76" s="50">
        <v>1.1678594045072646</v>
      </c>
      <c r="DV76" s="50">
        <v>0.48367466433055578</v>
      </c>
      <c r="DW76" s="50">
        <v>0.87530783883057539</v>
      </c>
      <c r="DX76" s="50">
        <v>0.75517679034267937</v>
      </c>
      <c r="DY76" s="50">
        <v>0.34649255186068062</v>
      </c>
      <c r="DZ76" s="50">
        <v>0.36037377376483154</v>
      </c>
      <c r="EA76" s="50">
        <v>0.27595788002242871</v>
      </c>
      <c r="EB76" s="50">
        <v>0.87215547269727622</v>
      </c>
      <c r="EC76" s="50">
        <v>0.74341565161782674</v>
      </c>
      <c r="ED76" s="50">
        <v>1.7811718228204763</v>
      </c>
      <c r="EF76" s="50">
        <v>3.9944131321194614</v>
      </c>
      <c r="EG76" s="50">
        <v>2.4185260855389661</v>
      </c>
      <c r="EH76" s="50">
        <v>1.7101945672429979</v>
      </c>
      <c r="EI76" s="50">
        <v>0.97854024066412859</v>
      </c>
      <c r="EJ76" s="50">
        <v>0.5451086651795729</v>
      </c>
      <c r="EK76" s="50">
        <v>1.3784511865949731</v>
      </c>
      <c r="EL76" s="50">
        <v>1.4147618497947174</v>
      </c>
      <c r="EM76" s="50">
        <v>0.62716952205920518</v>
      </c>
      <c r="EN76" s="50">
        <v>2.4897685545593586</v>
      </c>
      <c r="EO76" s="50">
        <v>2.9054878725600144</v>
      </c>
      <c r="EP76" s="50">
        <v>4.4505501279878628</v>
      </c>
      <c r="EQ76" s="50">
        <v>3.9728499359524121</v>
      </c>
      <c r="ES76" s="50">
        <v>0.43636098999312151</v>
      </c>
      <c r="ET76" s="50">
        <v>0.14641709839241485</v>
      </c>
      <c r="EU76" s="50">
        <v>0.34307885680416611</v>
      </c>
      <c r="EV76" s="50">
        <v>0.40445318480209308</v>
      </c>
      <c r="EW76" s="50">
        <v>0.38188311181447882</v>
      </c>
      <c r="EX76" s="50">
        <v>0.26176434672094923</v>
      </c>
      <c r="EY76" s="50">
        <v>0.13889971557140168</v>
      </c>
      <c r="EZ76" s="50">
        <v>0</v>
      </c>
      <c r="FA76" s="50">
        <v>0.26103111368350163</v>
      </c>
      <c r="FB76" s="50">
        <v>0</v>
      </c>
      <c r="FC76" s="50">
        <v>0</v>
      </c>
      <c r="FD76" s="50">
        <v>0.15979501651587011</v>
      </c>
      <c r="FF76" s="50">
        <v>5.4181314901717768</v>
      </c>
      <c r="FG76" s="50">
        <v>3.6498076302233611</v>
      </c>
      <c r="FH76" s="50">
        <v>5.7524161218334271</v>
      </c>
      <c r="FI76" s="50">
        <v>4.0542534861334873</v>
      </c>
      <c r="FJ76" s="50">
        <v>1.5064052005527868</v>
      </c>
      <c r="FK76" s="50">
        <v>0.33009022439692087</v>
      </c>
      <c r="FL76" s="50">
        <v>0.97315811324257684</v>
      </c>
      <c r="FM76" s="50">
        <v>1.3997341567182033</v>
      </c>
      <c r="FN76" s="50">
        <v>2.0149742448609493</v>
      </c>
      <c r="FO76" s="50">
        <v>3.0060351545517237</v>
      </c>
      <c r="FP76" s="50">
        <v>4.3835249052577137</v>
      </c>
      <c r="FQ76" s="50">
        <v>5.7176697782157948</v>
      </c>
      <c r="FS76" s="50">
        <v>0.40044799848208429</v>
      </c>
      <c r="FT76" s="50">
        <v>0.30163996090625783</v>
      </c>
      <c r="FU76" s="50">
        <v>0.3773333214362935</v>
      </c>
      <c r="FV76" s="50">
        <v>0.14746907137365861</v>
      </c>
      <c r="FW76" s="50">
        <v>0.16870720271305145</v>
      </c>
      <c r="FX76" s="50">
        <v>0.3918351696891601</v>
      </c>
      <c r="FY76" s="50">
        <v>0.2809164191882807</v>
      </c>
      <c r="FZ76" s="50">
        <v>0.44845345665241587</v>
      </c>
      <c r="GA76" s="50">
        <v>0.43976483070472949</v>
      </c>
      <c r="GB76" s="50">
        <v>0.1647064100593586</v>
      </c>
      <c r="GC76" s="50">
        <v>0.31077701447004336</v>
      </c>
      <c r="GD76" s="50">
        <v>0.61461813993094261</v>
      </c>
    </row>
    <row r="77" spans="4:186" ht="15.75" thickBot="1" x14ac:dyDescent="0.3">
      <c r="D77" s="39">
        <v>0.83333333333333304</v>
      </c>
      <c r="E77" s="50">
        <v>1.0471472603369394</v>
      </c>
      <c r="F77" s="50">
        <v>0.91436874060137219</v>
      </c>
      <c r="G77" s="50">
        <v>0.75075193762280945</v>
      </c>
      <c r="H77" s="50">
        <v>0</v>
      </c>
      <c r="I77" s="50">
        <v>0.51795266300255371</v>
      </c>
      <c r="J77" s="50">
        <v>0.37760528425861239</v>
      </c>
      <c r="K77" s="50">
        <v>0.26700742366851721</v>
      </c>
      <c r="L77" s="50">
        <v>0.3133589721794996</v>
      </c>
      <c r="M77" s="50">
        <v>0.79425601935805257</v>
      </c>
      <c r="N77" s="50">
        <v>1.3117973713266955</v>
      </c>
      <c r="O77" s="50">
        <v>0.35917386207562246</v>
      </c>
      <c r="P77" s="50">
        <v>0.46284125776326307</v>
      </c>
      <c r="R77" s="50">
        <v>1.0792005972766507</v>
      </c>
      <c r="S77" s="50">
        <v>0.50473360016062585</v>
      </c>
      <c r="T77" s="50">
        <v>0.44439813733485445</v>
      </c>
      <c r="U77" s="50">
        <v>0.28131366129661101</v>
      </c>
      <c r="V77" s="50">
        <v>0.73941289437605606</v>
      </c>
      <c r="W77" s="50">
        <v>0.28595911492598136</v>
      </c>
      <c r="X77" s="50">
        <v>0.13669733013602756</v>
      </c>
      <c r="Y77" s="50">
        <v>0.26989656834390013</v>
      </c>
      <c r="Z77" s="50">
        <v>0.43666061986821381</v>
      </c>
      <c r="AA77" s="50">
        <v>0.45766796845108565</v>
      </c>
      <c r="AB77" s="50">
        <v>0.30586579238789735</v>
      </c>
      <c r="AC77" s="50">
        <v>0.45049033525759447</v>
      </c>
      <c r="AE77" s="50">
        <v>1.1584056507614271</v>
      </c>
      <c r="AF77" s="50">
        <v>0.24963724685907149</v>
      </c>
      <c r="AG77" s="50">
        <v>1.1174150054891339</v>
      </c>
      <c r="AH77" s="50">
        <v>0.84736300006512122</v>
      </c>
      <c r="AI77" s="50">
        <v>0.26271248107456213</v>
      </c>
      <c r="AJ77" s="50">
        <v>0.4284542157277928</v>
      </c>
      <c r="AK77" s="50">
        <v>0.40995191032904621</v>
      </c>
      <c r="AL77" s="50">
        <v>0.31176020500391805</v>
      </c>
      <c r="AM77" s="50">
        <v>0.38042322255948985</v>
      </c>
      <c r="AN77" s="50">
        <v>0.84875363928473346</v>
      </c>
      <c r="AO77" s="50">
        <v>0.35556107592342168</v>
      </c>
      <c r="AP77" s="50">
        <v>1.1773644535901315</v>
      </c>
      <c r="AR77" s="50">
        <v>0.93171049725030053</v>
      </c>
      <c r="AS77" s="50">
        <v>0</v>
      </c>
      <c r="AT77" s="50">
        <v>0.27868889852714446</v>
      </c>
      <c r="AU77" s="50">
        <v>0.37948235763785976</v>
      </c>
      <c r="AV77" s="50">
        <v>0.51116601558677643</v>
      </c>
      <c r="AW77" s="50">
        <v>0.26103111368350146</v>
      </c>
      <c r="AX77" s="50">
        <v>0.19077766972000068</v>
      </c>
      <c r="AY77" s="50">
        <v>0.14202261280731485</v>
      </c>
      <c r="AZ77" s="50">
        <v>0</v>
      </c>
      <c r="BA77" s="50">
        <v>0.20593570556631288</v>
      </c>
      <c r="BB77" s="50">
        <v>0.41334557015241186</v>
      </c>
      <c r="BC77" s="50">
        <v>0.18375258217345972</v>
      </c>
      <c r="BE77" s="50">
        <v>1.6340916256547069</v>
      </c>
      <c r="BF77" s="50">
        <v>0.66293895732285912</v>
      </c>
      <c r="BG77" s="50">
        <v>2.0957530186689155</v>
      </c>
      <c r="BH77" s="50">
        <v>1.6112451384653244</v>
      </c>
      <c r="BI77" s="50">
        <v>0.52129667994671058</v>
      </c>
      <c r="BJ77" s="50">
        <v>0.54968636932962589</v>
      </c>
      <c r="BK77" s="50">
        <v>0.79578539509892776</v>
      </c>
      <c r="BL77" s="50">
        <v>0.45869952621911853</v>
      </c>
      <c r="BM77" s="50">
        <v>1.090511535542585</v>
      </c>
      <c r="BN77" s="50">
        <v>2.1459152159513781</v>
      </c>
      <c r="BO77" s="50">
        <v>0.80654603159107352</v>
      </c>
      <c r="BP77" s="50">
        <v>0.50234032414275476</v>
      </c>
      <c r="BR77" s="50">
        <v>1.4733711886142964</v>
      </c>
      <c r="BS77" s="50">
        <v>1.0657030174489308</v>
      </c>
      <c r="BT77" s="50">
        <v>1.0453853752434532</v>
      </c>
      <c r="BU77" s="50">
        <v>0.52339411752931464</v>
      </c>
      <c r="BV77" s="50">
        <v>0.82577421006425467</v>
      </c>
      <c r="BW77" s="50">
        <v>0.80038529932561553</v>
      </c>
      <c r="BX77" s="50">
        <v>0.63350878890101225</v>
      </c>
      <c r="BY77" s="50">
        <v>0.28017259851810017</v>
      </c>
      <c r="BZ77" s="50">
        <v>0.74781165923004322</v>
      </c>
      <c r="CA77" s="50">
        <v>0.47435940966370688</v>
      </c>
      <c r="CB77" s="50">
        <v>0.97680009837976922</v>
      </c>
      <c r="CC77" s="50">
        <v>2.2223518289777466</v>
      </c>
      <c r="CE77" s="50">
        <v>0.32306648787767461</v>
      </c>
      <c r="CF77" s="50">
        <v>0.71964747153069464</v>
      </c>
      <c r="CG77" s="50">
        <v>0.79135068795702979</v>
      </c>
      <c r="CH77" s="50">
        <v>0.60527416491579111</v>
      </c>
      <c r="CI77" s="50">
        <v>0.55204282709159203</v>
      </c>
      <c r="CJ77" s="50">
        <v>0.39375907053208387</v>
      </c>
      <c r="CK77" s="50">
        <v>0.39481678157590883</v>
      </c>
      <c r="CL77" s="50">
        <v>0</v>
      </c>
      <c r="CM77" s="50">
        <v>0</v>
      </c>
      <c r="CN77" s="50">
        <v>0.44439813733485428</v>
      </c>
      <c r="CO77" s="50">
        <v>0</v>
      </c>
      <c r="CP77" s="50">
        <v>0.18751348441156054</v>
      </c>
      <c r="CR77" s="50">
        <v>1.1119014545747323</v>
      </c>
      <c r="CS77" s="50">
        <v>0</v>
      </c>
      <c r="CT77" s="50">
        <v>0.36213455456961957</v>
      </c>
      <c r="CU77" s="50">
        <v>0.70603636094686628</v>
      </c>
      <c r="CV77" s="50">
        <v>0.18004230669578791</v>
      </c>
      <c r="CW77" s="50">
        <v>0.324130013067982</v>
      </c>
      <c r="CX77" s="50">
        <v>0.1758635437308631</v>
      </c>
      <c r="CY77" s="50">
        <v>0.15308452145354065</v>
      </c>
      <c r="CZ77" s="50">
        <v>0.29939836216918919</v>
      </c>
      <c r="DA77" s="50">
        <v>0.28767013461277879</v>
      </c>
      <c r="DB77" s="50">
        <v>0.35376380346543523</v>
      </c>
      <c r="DC77" s="50">
        <v>0.28390486681262284</v>
      </c>
      <c r="DD77" s="81"/>
      <c r="DE77" s="50">
        <v>0.43039714155602582</v>
      </c>
      <c r="DF77" s="50">
        <v>0.82063466359323523</v>
      </c>
      <c r="DG77" s="50">
        <v>0.58759691536296699</v>
      </c>
      <c r="DH77" s="50">
        <v>1.2739938882807273</v>
      </c>
      <c r="DI77" s="50">
        <v>1.3678910856936251</v>
      </c>
      <c r="DJ77" s="50">
        <v>0.73467538779909392</v>
      </c>
      <c r="DK77" s="50">
        <v>0.69926652754242113</v>
      </c>
      <c r="DL77" s="50">
        <v>0.5245974371871458</v>
      </c>
      <c r="DM77" s="50">
        <v>0.29540288548791233</v>
      </c>
      <c r="DN77" s="50">
        <v>0.18914088266073742</v>
      </c>
      <c r="DO77" s="50">
        <v>0.54610665751214349</v>
      </c>
      <c r="DP77" s="50">
        <v>0.66321996949959749</v>
      </c>
      <c r="DQ77" s="81"/>
      <c r="DS77" s="50">
        <v>2.2226494133412906</v>
      </c>
      <c r="DT77" s="50">
        <v>0.57959646283762034</v>
      </c>
      <c r="DU77" s="50">
        <v>1.1322068501189337</v>
      </c>
      <c r="DV77" s="50">
        <v>0.38515088077034892</v>
      </c>
      <c r="DW77" s="50">
        <v>0.71984533995728273</v>
      </c>
      <c r="DX77" s="50">
        <v>0.62590676501181042</v>
      </c>
      <c r="DY77" s="50">
        <v>0.24804319631091179</v>
      </c>
      <c r="DZ77" s="50">
        <v>0.30699654974866319</v>
      </c>
      <c r="EA77" s="50">
        <v>0.31077701447004319</v>
      </c>
      <c r="EB77" s="50">
        <v>0.91861107007111975</v>
      </c>
      <c r="EC77" s="50">
        <v>0.75665559564825424</v>
      </c>
      <c r="ED77" s="50">
        <v>2.0112059263847484</v>
      </c>
      <c r="EF77" s="50">
        <v>3.9447118119916293</v>
      </c>
      <c r="EG77" s="50">
        <v>2.4753647226349096</v>
      </c>
      <c r="EH77" s="50">
        <v>1.7320162590957868</v>
      </c>
      <c r="EI77" s="50">
        <v>0.84736300006512189</v>
      </c>
      <c r="EJ77" s="50">
        <v>0.51227644101131919</v>
      </c>
      <c r="EK77" s="50">
        <v>1.2007085351075457</v>
      </c>
      <c r="EL77" s="50">
        <v>1.273257372439095</v>
      </c>
      <c r="EM77" s="50">
        <v>0.58638786859157799</v>
      </c>
      <c r="EN77" s="50">
        <v>2.496087761077177</v>
      </c>
      <c r="EO77" s="50">
        <v>2.9428971312123928</v>
      </c>
      <c r="EP77" s="50">
        <v>4.3436346312054832</v>
      </c>
      <c r="EQ77" s="50">
        <v>3.9889887785636025</v>
      </c>
      <c r="ES77" s="50">
        <v>0.42743570375592105</v>
      </c>
      <c r="ET77" s="50">
        <v>0</v>
      </c>
      <c r="EU77" s="50">
        <v>0.32388437733259445</v>
      </c>
      <c r="EV77" s="50">
        <v>0.18503631381050262</v>
      </c>
      <c r="EW77" s="50">
        <v>0.18914088266073736</v>
      </c>
      <c r="EX77" s="50">
        <v>0.16943078550250362</v>
      </c>
      <c r="EY77" s="50">
        <v>0</v>
      </c>
      <c r="EZ77" s="50">
        <v>0</v>
      </c>
      <c r="FA77" s="50">
        <v>0.15919612978380604</v>
      </c>
      <c r="FB77" s="50">
        <v>0</v>
      </c>
      <c r="FC77" s="50">
        <v>0</v>
      </c>
      <c r="FD77" s="50">
        <v>0.14748443380208301</v>
      </c>
      <c r="FF77" s="50">
        <v>5.3954108118755908</v>
      </c>
      <c r="FG77" s="50">
        <v>4.1448273663052406</v>
      </c>
      <c r="FH77" s="50">
        <v>5.6769755664173411</v>
      </c>
      <c r="FI77" s="50">
        <v>3.6682312748145254</v>
      </c>
      <c r="FJ77" s="50">
        <v>1.4581220273652606</v>
      </c>
      <c r="FK77" s="50">
        <v>0.29699678252111139</v>
      </c>
      <c r="FL77" s="50">
        <v>0.85184939419439654</v>
      </c>
      <c r="FM77" s="50">
        <v>1.4342407061047941</v>
      </c>
      <c r="FN77" s="50">
        <v>1.6305028459156439</v>
      </c>
      <c r="FO77" s="50">
        <v>3.1590916056446301</v>
      </c>
      <c r="FP77" s="50">
        <v>4.0796277391462974</v>
      </c>
      <c r="FQ77" s="50">
        <v>4.841139702714365</v>
      </c>
      <c r="FS77" s="50">
        <v>0.46284125776326279</v>
      </c>
      <c r="FT77" s="50">
        <v>0.3103657524839874</v>
      </c>
      <c r="FU77" s="50">
        <v>0.27062209636558804</v>
      </c>
      <c r="FV77" s="50">
        <v>0</v>
      </c>
      <c r="FW77" s="50">
        <v>0</v>
      </c>
      <c r="FX77" s="50">
        <v>0</v>
      </c>
      <c r="FY77" s="50">
        <v>0.25916874569505871</v>
      </c>
      <c r="FZ77" s="50">
        <v>0.42940848082140726</v>
      </c>
      <c r="GA77" s="50">
        <v>0.46728650398383498</v>
      </c>
      <c r="GB77" s="50">
        <v>0</v>
      </c>
      <c r="GC77" s="50">
        <v>0.3283799157633997</v>
      </c>
      <c r="GD77" s="50">
        <v>0.6871095604959625</v>
      </c>
    </row>
    <row r="78" spans="4:186" ht="15.75" thickBot="1" x14ac:dyDescent="0.3">
      <c r="D78" s="39">
        <v>0.875</v>
      </c>
      <c r="E78" s="50">
        <v>1.0918402981138515</v>
      </c>
      <c r="F78" s="50">
        <v>0.93612413420079843</v>
      </c>
      <c r="G78" s="50">
        <v>0.72540039212485752</v>
      </c>
      <c r="H78" s="50">
        <v>0</v>
      </c>
      <c r="I78" s="50">
        <v>0.39109211962870277</v>
      </c>
      <c r="J78" s="50">
        <v>0.18337928208206478</v>
      </c>
      <c r="K78" s="50">
        <v>0</v>
      </c>
      <c r="L78" s="50">
        <v>0.30306410575579584</v>
      </c>
      <c r="M78" s="50">
        <v>0.78057971997115772</v>
      </c>
      <c r="N78" s="50">
        <v>1.0436254675741075</v>
      </c>
      <c r="O78" s="50">
        <v>0.38705285700118996</v>
      </c>
      <c r="P78" s="50">
        <v>0.3149631958930546</v>
      </c>
      <c r="R78" s="50">
        <v>0.92690385913700923</v>
      </c>
      <c r="S78" s="50">
        <v>0.47371874001455055</v>
      </c>
      <c r="T78" s="50">
        <v>0.45151108336362322</v>
      </c>
      <c r="U78" s="50">
        <v>0.19347135007788274</v>
      </c>
      <c r="V78" s="50">
        <v>0.56963495718812995</v>
      </c>
      <c r="W78" s="50">
        <v>0.17900895897696123</v>
      </c>
      <c r="X78" s="50">
        <v>0</v>
      </c>
      <c r="Y78" s="50">
        <v>0.25426126352757744</v>
      </c>
      <c r="Z78" s="50">
        <v>0.35107926670460926</v>
      </c>
      <c r="AA78" s="50">
        <v>0.51450211397126211</v>
      </c>
      <c r="AB78" s="50">
        <v>0.29144311434704234</v>
      </c>
      <c r="AC78" s="50">
        <v>0.43237901323878597</v>
      </c>
      <c r="AE78" s="50">
        <v>0.96980432603198696</v>
      </c>
      <c r="AF78" s="50">
        <v>0.15840991865419696</v>
      </c>
      <c r="AG78" s="50">
        <v>1.1640717553405064</v>
      </c>
      <c r="AH78" s="50">
        <v>0.53546083758650909</v>
      </c>
      <c r="AI78" s="50">
        <v>0.18428674632263997</v>
      </c>
      <c r="AJ78" s="50">
        <v>0.38136564134521267</v>
      </c>
      <c r="AK78" s="50">
        <v>0.31016688507067575</v>
      </c>
      <c r="AL78" s="50">
        <v>0.17586354373086316</v>
      </c>
      <c r="AM78" s="50">
        <v>0.33266680606530691</v>
      </c>
      <c r="AN78" s="50">
        <v>0.78399617493356399</v>
      </c>
      <c r="AO78" s="50">
        <v>0.39087557378205962</v>
      </c>
      <c r="AP78" s="50">
        <v>1.2100671782087231</v>
      </c>
      <c r="AR78" s="50">
        <v>1.0105614557591303</v>
      </c>
      <c r="AS78" s="50">
        <v>0</v>
      </c>
      <c r="AT78" s="50">
        <v>0.18968543381244718</v>
      </c>
      <c r="AU78" s="50">
        <v>0.36189945315655281</v>
      </c>
      <c r="AV78" s="50">
        <v>0.47859473663668078</v>
      </c>
      <c r="AW78" s="50">
        <v>0</v>
      </c>
      <c r="AX78" s="50">
        <v>0</v>
      </c>
      <c r="AY78" s="50">
        <v>0.13713593086135503</v>
      </c>
      <c r="AZ78" s="50">
        <v>0</v>
      </c>
      <c r="BA78" s="50">
        <v>0.19685998517439907</v>
      </c>
      <c r="BB78" s="50">
        <v>0.3326668060653068</v>
      </c>
      <c r="BC78" s="50">
        <v>0.20536046649822168</v>
      </c>
      <c r="BE78" s="50">
        <v>1.7466666952467347</v>
      </c>
      <c r="BF78" s="50">
        <v>0.66293895732285912</v>
      </c>
      <c r="BG78" s="50">
        <v>2.2341706833246913</v>
      </c>
      <c r="BH78" s="50">
        <v>1.3223417289123458</v>
      </c>
      <c r="BI78" s="50">
        <v>0.51906574141087858</v>
      </c>
      <c r="BJ78" s="50">
        <v>0.51917713687685785</v>
      </c>
      <c r="BK78" s="50">
        <v>0.67112058809956021</v>
      </c>
      <c r="BL78" s="50">
        <v>0.7987510519111447</v>
      </c>
      <c r="BM78" s="50">
        <v>1.0084396730795464</v>
      </c>
      <c r="BN78" s="50">
        <v>1.9977860024223506</v>
      </c>
      <c r="BO78" s="50">
        <v>0.92387346710727336</v>
      </c>
      <c r="BP78" s="50">
        <v>0.50674036047919868</v>
      </c>
      <c r="BR78" s="50">
        <v>1.4451391452756979</v>
      </c>
      <c r="BS78" s="50">
        <v>1.0480289447646989</v>
      </c>
      <c r="BT78" s="50">
        <v>1.0296172602537279</v>
      </c>
      <c r="BU78" s="50">
        <v>0.34398697286191604</v>
      </c>
      <c r="BV78" s="50">
        <v>0.6108856513330545</v>
      </c>
      <c r="BW78" s="50">
        <v>0.51298054154070993</v>
      </c>
      <c r="BX78" s="50">
        <v>0.41283212402906916</v>
      </c>
      <c r="BY78" s="50">
        <v>0.13408535056756157</v>
      </c>
      <c r="BZ78" s="50">
        <v>0.66313253498096747</v>
      </c>
      <c r="CA78" s="50">
        <v>0.62716952205920451</v>
      </c>
      <c r="CB78" s="50">
        <v>1.0299078116376565</v>
      </c>
      <c r="CC78" s="50">
        <v>2.0436586507630032</v>
      </c>
      <c r="CE78" s="50">
        <v>0.29684228445804617</v>
      </c>
      <c r="CF78" s="50">
        <v>0.771442892036873</v>
      </c>
      <c r="CG78" s="50">
        <v>0.72679360632608436</v>
      </c>
      <c r="CH78" s="50">
        <v>0.52844104766561195</v>
      </c>
      <c r="CI78" s="50">
        <v>0.4166933504796938</v>
      </c>
      <c r="CJ78" s="50">
        <v>0.30342970464913394</v>
      </c>
      <c r="CK78" s="50">
        <v>0.24735862485875107</v>
      </c>
      <c r="CL78" s="50">
        <v>0</v>
      </c>
      <c r="CM78" s="50">
        <v>0</v>
      </c>
      <c r="CN78" s="50">
        <v>0.42155364412875546</v>
      </c>
      <c r="CO78" s="50">
        <v>0</v>
      </c>
      <c r="CP78" s="50">
        <v>0.19297470395704069</v>
      </c>
      <c r="CR78" s="50">
        <v>1.0792005972766519</v>
      </c>
      <c r="CS78" s="50">
        <v>0</v>
      </c>
      <c r="CT78" s="50">
        <v>0.32964828730370782</v>
      </c>
      <c r="CU78" s="50">
        <v>0.52379543879450918</v>
      </c>
      <c r="CV78" s="50">
        <v>0.13495227903766924</v>
      </c>
      <c r="CW78" s="50">
        <v>0.18228010850015672</v>
      </c>
      <c r="CX78" s="50">
        <v>0</v>
      </c>
      <c r="CY78" s="50">
        <v>0</v>
      </c>
      <c r="CZ78" s="50">
        <v>0.17100281374018045</v>
      </c>
      <c r="DA78" s="50">
        <v>0.28315577784108531</v>
      </c>
      <c r="DB78" s="50">
        <v>0.41235115461256772</v>
      </c>
      <c r="DC78" s="50">
        <v>0.27207705076605532</v>
      </c>
      <c r="DD78" s="81"/>
      <c r="DE78" s="50">
        <v>0.48929318410939548</v>
      </c>
      <c r="DF78" s="50">
        <v>0.72579827147907472</v>
      </c>
      <c r="DG78" s="50">
        <v>0.50234032414275454</v>
      </c>
      <c r="DH78" s="50">
        <v>0.8457682144110622</v>
      </c>
      <c r="DI78" s="50">
        <v>1.0828019311205419</v>
      </c>
      <c r="DJ78" s="50">
        <v>0.65235010503632851</v>
      </c>
      <c r="DK78" s="50">
        <v>0.51116601558677666</v>
      </c>
      <c r="DL78" s="50">
        <v>0.40803922954635469</v>
      </c>
      <c r="DM78" s="50">
        <v>0.31574052946357622</v>
      </c>
      <c r="DN78" s="50">
        <v>0.1968599851743992</v>
      </c>
      <c r="DO78" s="50">
        <v>0.55930867130552253</v>
      </c>
      <c r="DP78" s="50">
        <v>0.67112058809956088</v>
      </c>
      <c r="DQ78" s="81"/>
      <c r="DS78" s="50">
        <v>1.8464527560899366</v>
      </c>
      <c r="DT78" s="50">
        <v>0.57959646283762034</v>
      </c>
      <c r="DU78" s="50">
        <v>0.984957246718274</v>
      </c>
      <c r="DV78" s="50">
        <v>0.34310721120979421</v>
      </c>
      <c r="DW78" s="50">
        <v>0.66190925847700177</v>
      </c>
      <c r="DX78" s="50">
        <v>0.60145674979128239</v>
      </c>
      <c r="DY78" s="50">
        <v>0.18697310006317641</v>
      </c>
      <c r="DZ78" s="50">
        <v>0.29146854716287096</v>
      </c>
      <c r="EA78" s="50">
        <v>0.33266680606530707</v>
      </c>
      <c r="EB78" s="50">
        <v>0.81820760300309692</v>
      </c>
      <c r="EC78" s="50">
        <v>0.81584627912433683</v>
      </c>
      <c r="ED78" s="50">
        <v>1.8035919059558521</v>
      </c>
      <c r="EF78" s="50">
        <v>4.2069718056910483</v>
      </c>
      <c r="EG78" s="50">
        <v>2.3300523591441928</v>
      </c>
      <c r="EH78" s="50">
        <v>1.813616479129428</v>
      </c>
      <c r="EI78" s="50">
        <v>0.72169386122101753</v>
      </c>
      <c r="EJ78" s="50">
        <v>0.49037171388500717</v>
      </c>
      <c r="EK78" s="50">
        <v>1.1036651811039191</v>
      </c>
      <c r="EL78" s="50">
        <v>1.1946032491937955</v>
      </c>
      <c r="EM78" s="50">
        <v>0.6034660691233118</v>
      </c>
      <c r="EN78" s="50">
        <v>2.4614640898264204</v>
      </c>
      <c r="EO78" s="50">
        <v>3.0992790800138823</v>
      </c>
      <c r="EP78" s="50">
        <v>4.3613336300509102</v>
      </c>
      <c r="EQ78" s="50">
        <v>3.9647968642114209</v>
      </c>
      <c r="ES78" s="50">
        <v>0.35512569506251229</v>
      </c>
      <c r="ET78" s="50">
        <v>0</v>
      </c>
      <c r="EU78" s="50">
        <v>0.29453123902707046</v>
      </c>
      <c r="EV78" s="50">
        <v>0.16683219945302014</v>
      </c>
      <c r="EW78" s="50">
        <v>0</v>
      </c>
      <c r="EX78" s="50">
        <v>0</v>
      </c>
      <c r="EY78" s="50">
        <v>0</v>
      </c>
      <c r="EZ78" s="50">
        <v>0</v>
      </c>
      <c r="FA78" s="50">
        <v>0.14986300344918305</v>
      </c>
      <c r="FB78" s="50">
        <v>0</v>
      </c>
      <c r="FC78" s="50">
        <v>0</v>
      </c>
      <c r="FD78" s="50">
        <v>0</v>
      </c>
      <c r="FF78" s="50">
        <v>5.9037731019912414</v>
      </c>
      <c r="FG78" s="50">
        <v>3.8696182013776514</v>
      </c>
      <c r="FH78" s="50">
        <v>6.3598646367947786</v>
      </c>
      <c r="FI78" s="50">
        <v>2.9619502423563833</v>
      </c>
      <c r="FJ78" s="50">
        <v>1.4342407061047946</v>
      </c>
      <c r="FK78" s="50">
        <v>0.28908432365447961</v>
      </c>
      <c r="FL78" s="50">
        <v>0.72818860327076818</v>
      </c>
      <c r="FM78" s="50">
        <v>1.4781654398440116</v>
      </c>
      <c r="FN78" s="50">
        <v>1.6596761674026841</v>
      </c>
      <c r="FO78" s="50">
        <v>3.1449675210654595</v>
      </c>
      <c r="FP78" s="50">
        <v>3.8445722068517791</v>
      </c>
      <c r="FQ78" s="50">
        <v>5.550141861864982</v>
      </c>
      <c r="FS78" s="50">
        <v>0.52353400170719633</v>
      </c>
      <c r="FT78" s="50">
        <v>0.31746631732807312</v>
      </c>
      <c r="FU78" s="50">
        <v>0.27353721072234072</v>
      </c>
      <c r="FV78" s="50">
        <v>0</v>
      </c>
      <c r="FW78" s="50">
        <v>0</v>
      </c>
      <c r="FX78" s="50">
        <v>0</v>
      </c>
      <c r="FY78" s="50">
        <v>0.14748443380208301</v>
      </c>
      <c r="FZ78" s="50">
        <v>0.1763823149124043</v>
      </c>
      <c r="GA78" s="50">
        <v>0.43151945688365501</v>
      </c>
      <c r="GB78" s="50">
        <v>0</v>
      </c>
      <c r="GC78" s="50">
        <v>0.34575100519257307</v>
      </c>
      <c r="GD78" s="50">
        <v>0.76797693940311806</v>
      </c>
    </row>
    <row r="79" spans="4:186" ht="15.75" thickBot="1" x14ac:dyDescent="0.3">
      <c r="D79" s="39">
        <v>0.91666666666666696</v>
      </c>
      <c r="E79" s="50">
        <v>0.98665058258863592</v>
      </c>
      <c r="F79" s="50">
        <v>1.1077128488918386</v>
      </c>
      <c r="G79" s="50">
        <v>0.63096798128387455</v>
      </c>
      <c r="H79" s="50">
        <v>0</v>
      </c>
      <c r="I79" s="50">
        <v>0.26485414840919302</v>
      </c>
      <c r="J79" s="50">
        <v>0</v>
      </c>
      <c r="K79" s="50">
        <v>0</v>
      </c>
      <c r="L79" s="50">
        <v>0.26058239029185437</v>
      </c>
      <c r="M79" s="50">
        <v>0.54135793068261262</v>
      </c>
      <c r="N79" s="50">
        <v>1.1527579625406883</v>
      </c>
      <c r="O79" s="50">
        <v>0.27067051107649304</v>
      </c>
      <c r="P79" s="50">
        <v>0.48392425072112594</v>
      </c>
      <c r="R79" s="50">
        <v>0.74648631184319858</v>
      </c>
      <c r="S79" s="50">
        <v>0.45641744321856548</v>
      </c>
      <c r="T79" s="50">
        <v>0.52241454235394114</v>
      </c>
      <c r="U79" s="50">
        <v>0.17900895897696123</v>
      </c>
      <c r="V79" s="50">
        <v>0.56255394121395075</v>
      </c>
      <c r="W79" s="50">
        <v>0</v>
      </c>
      <c r="X79" s="50">
        <v>0</v>
      </c>
      <c r="Y79" s="50">
        <v>0.26413897107751172</v>
      </c>
      <c r="Z79" s="50">
        <v>0.34135219052163368</v>
      </c>
      <c r="AA79" s="50">
        <v>0.49037171388500717</v>
      </c>
      <c r="AB79" s="50">
        <v>0.26176434672094956</v>
      </c>
      <c r="AC79" s="50">
        <v>0.4137951845838243</v>
      </c>
      <c r="AE79" s="50">
        <v>0.93015805345297509</v>
      </c>
      <c r="AF79" s="50">
        <v>0.18021157240708235</v>
      </c>
      <c r="AG79" s="50">
        <v>1.1907579627210645</v>
      </c>
      <c r="AH79" s="50">
        <v>0.75369991307504092</v>
      </c>
      <c r="AI79" s="50">
        <v>0.15120235592063197</v>
      </c>
      <c r="AJ79" s="50">
        <v>0.32582554588989898</v>
      </c>
      <c r="AK79" s="50">
        <v>0.26129113620580058</v>
      </c>
      <c r="AL79" s="50">
        <v>0.1743133353632689</v>
      </c>
      <c r="AM79" s="50">
        <v>0.46297974315338686</v>
      </c>
      <c r="AN79" s="50">
        <v>0.78693248715016428</v>
      </c>
      <c r="AO79" s="50">
        <v>0.32667552514691672</v>
      </c>
      <c r="AP79" s="50">
        <v>1.4342407061047946</v>
      </c>
      <c r="AR79" s="50">
        <v>0.8643076902894884</v>
      </c>
      <c r="AS79" s="50">
        <v>0</v>
      </c>
      <c r="AT79" s="50">
        <v>0.19352658552199475</v>
      </c>
      <c r="AU79" s="50">
        <v>0.30020175627302037</v>
      </c>
      <c r="AV79" s="50">
        <v>0.39950576828428269</v>
      </c>
      <c r="AW79" s="50">
        <v>0.15082778378082937</v>
      </c>
      <c r="AX79" s="50">
        <v>0</v>
      </c>
      <c r="AY79" s="50">
        <v>0</v>
      </c>
      <c r="AZ79" s="50">
        <v>0</v>
      </c>
      <c r="BA79" s="50">
        <v>0.18968543381244748</v>
      </c>
      <c r="BB79" s="50">
        <v>0.27292817752470555</v>
      </c>
      <c r="BC79" s="50">
        <v>0.19242387259455704</v>
      </c>
      <c r="BE79" s="50">
        <v>1.6552624168509089</v>
      </c>
      <c r="BF79" s="50">
        <v>0.88765188834582232</v>
      </c>
      <c r="BG79" s="50">
        <v>2.2536521022442395</v>
      </c>
      <c r="BH79" s="50">
        <v>1.3480452832884866</v>
      </c>
      <c r="BI79" s="50">
        <v>0.43237901323878547</v>
      </c>
      <c r="BJ79" s="50">
        <v>0.51068533000093896</v>
      </c>
      <c r="BK79" s="50">
        <v>0.69519840671258648</v>
      </c>
      <c r="BL79" s="50">
        <v>0.87846779188231916</v>
      </c>
      <c r="BM79" s="50">
        <v>1.0209261082879717</v>
      </c>
      <c r="BN79" s="50">
        <v>1.7836537153892142</v>
      </c>
      <c r="BO79" s="50">
        <v>0.7434156516178263</v>
      </c>
      <c r="BP79" s="50">
        <v>0.68576755001520096</v>
      </c>
      <c r="BR79" s="50">
        <v>1.436415994975224</v>
      </c>
      <c r="BS79" s="50">
        <v>1.0875731129662451</v>
      </c>
      <c r="BT79" s="50">
        <v>0.79135068795702923</v>
      </c>
      <c r="BU79" s="50">
        <v>0.2523388517973516</v>
      </c>
      <c r="BV79" s="50">
        <v>0.47119936480373026</v>
      </c>
      <c r="BW79" s="50">
        <v>0.43254444328924535</v>
      </c>
      <c r="BX79" s="50">
        <v>0.19077766972000088</v>
      </c>
      <c r="BY79" s="50">
        <v>0</v>
      </c>
      <c r="BZ79" s="50">
        <v>0.67540404178096047</v>
      </c>
      <c r="CA79" s="50">
        <v>0.52241454235394147</v>
      </c>
      <c r="CB79" s="50">
        <v>0.8378242946111607</v>
      </c>
      <c r="CC79" s="50">
        <v>1.8136164791294269</v>
      </c>
      <c r="CE79" s="50">
        <v>0.27647318448490821</v>
      </c>
      <c r="CF79" s="50">
        <v>0.74289346784978239</v>
      </c>
      <c r="CG79" s="50">
        <v>0.66716248214661111</v>
      </c>
      <c r="CH79" s="50">
        <v>0.49256960975316411</v>
      </c>
      <c r="CI79" s="50">
        <v>0.33047724321255906</v>
      </c>
      <c r="CJ79" s="50">
        <v>0.26176434672094934</v>
      </c>
      <c r="CK79" s="50">
        <v>0.13845736012219384</v>
      </c>
      <c r="CL79" s="50">
        <v>0</v>
      </c>
      <c r="CM79" s="50">
        <v>0</v>
      </c>
      <c r="CN79" s="50">
        <v>0.40423173419219111</v>
      </c>
      <c r="CO79" s="50">
        <v>0</v>
      </c>
      <c r="CP79" s="50">
        <v>0.18859737471014801</v>
      </c>
      <c r="CR79" s="50">
        <v>1.1064060702037173</v>
      </c>
      <c r="CS79" s="50">
        <v>0.1423921145371361</v>
      </c>
      <c r="CT79" s="50">
        <v>0.29146854716287096</v>
      </c>
      <c r="CU79" s="50">
        <v>0.49931191451267842</v>
      </c>
      <c r="CV79" s="50">
        <v>0</v>
      </c>
      <c r="CW79" s="50">
        <v>0.15769743133451708</v>
      </c>
      <c r="CX79" s="50">
        <v>0</v>
      </c>
      <c r="CY79" s="50">
        <v>0</v>
      </c>
      <c r="CZ79" s="50">
        <v>0.26029925117469677</v>
      </c>
      <c r="DA79" s="50">
        <v>0.20708940432340506</v>
      </c>
      <c r="DB79" s="50">
        <v>0.41533919487718474</v>
      </c>
      <c r="DC79" s="50">
        <v>0.3363188786389833</v>
      </c>
      <c r="DD79" s="81"/>
      <c r="DE79" s="50">
        <v>0.43237901323878547</v>
      </c>
      <c r="DF79" s="50">
        <v>0.71200796588140103</v>
      </c>
      <c r="DG79" s="50">
        <v>0.51684117698080656</v>
      </c>
      <c r="DH79" s="50">
        <v>0.6740331273652973</v>
      </c>
      <c r="DI79" s="50">
        <v>0.8690106843635278</v>
      </c>
      <c r="DJ79" s="50">
        <v>0.58012755302711949</v>
      </c>
      <c r="DK79" s="50">
        <v>0.27280647946874353</v>
      </c>
      <c r="DL79" s="50">
        <v>0.26271248107456213</v>
      </c>
      <c r="DM79" s="50">
        <v>0.20630057866600315</v>
      </c>
      <c r="DN79" s="50">
        <v>0.17277226375716845</v>
      </c>
      <c r="DO79" s="50">
        <v>0.47597998554218518</v>
      </c>
      <c r="DP79" s="50">
        <v>0.5684506853074226</v>
      </c>
      <c r="DQ79" s="81"/>
      <c r="DS79" s="50">
        <v>2.0463786929760985</v>
      </c>
      <c r="DT79" s="50">
        <v>0.64852775088894032</v>
      </c>
      <c r="DU79" s="50">
        <v>1.1100676427599581</v>
      </c>
      <c r="DV79" s="50">
        <v>0.37854304529825594</v>
      </c>
      <c r="DW79" s="50">
        <v>0.64117211910355332</v>
      </c>
      <c r="DX79" s="50">
        <v>0.57518331082564689</v>
      </c>
      <c r="DY79" s="50">
        <v>0.19463350326008613</v>
      </c>
      <c r="DZ79" s="50">
        <v>0.32799453644479654</v>
      </c>
      <c r="EA79" s="50">
        <v>0.39665671359926563</v>
      </c>
      <c r="EB79" s="50">
        <v>0.78106717606863596</v>
      </c>
      <c r="EC79" s="50">
        <v>0.79885003382502084</v>
      </c>
      <c r="ED79" s="50">
        <v>1.6813851618935678</v>
      </c>
      <c r="EF79" s="50">
        <v>4.5464098099562129</v>
      </c>
      <c r="EG79" s="50">
        <v>2.2061062873954222</v>
      </c>
      <c r="EH79" s="50">
        <v>1.7442192411023578</v>
      </c>
      <c r="EI79" s="50">
        <v>0.64036031061277543</v>
      </c>
      <c r="EJ79" s="50">
        <v>0.49037171388500689</v>
      </c>
      <c r="EK79" s="50">
        <v>1.0867726421105224</v>
      </c>
      <c r="EL79" s="50">
        <v>1.0720219029420603</v>
      </c>
      <c r="EM79" s="50">
        <v>0.6034660691233118</v>
      </c>
      <c r="EN79" s="50">
        <v>2.3261710956019788</v>
      </c>
      <c r="EO79" s="50">
        <v>3.1168457731310193</v>
      </c>
      <c r="EP79" s="50">
        <v>4.4640366343675408</v>
      </c>
      <c r="EQ79" s="50">
        <v>3.9286926973378109</v>
      </c>
      <c r="ES79" s="50">
        <v>0.30384789184837946</v>
      </c>
      <c r="ET79" s="50">
        <v>0</v>
      </c>
      <c r="EU79" s="50">
        <v>0.28017259851810011</v>
      </c>
      <c r="EV79" s="50">
        <v>0</v>
      </c>
      <c r="EW79" s="50">
        <v>0</v>
      </c>
      <c r="EX79" s="50">
        <v>0</v>
      </c>
      <c r="EY79" s="50">
        <v>0</v>
      </c>
      <c r="EZ79" s="50">
        <v>0</v>
      </c>
      <c r="FA79" s="50">
        <v>0</v>
      </c>
      <c r="FB79" s="50">
        <v>0</v>
      </c>
      <c r="FC79" s="50">
        <v>0</v>
      </c>
      <c r="FD79" s="50">
        <v>0</v>
      </c>
      <c r="FF79" s="50">
        <v>6.1668512561627216</v>
      </c>
      <c r="FG79" s="50">
        <v>4.6220815023025388</v>
      </c>
      <c r="FH79" s="50">
        <v>5.7999041834889002</v>
      </c>
      <c r="FI79" s="50">
        <v>3.0046871466130476</v>
      </c>
      <c r="FJ79" s="50">
        <v>1.5286999357010458</v>
      </c>
      <c r="FK79" s="50">
        <v>0.20511152927380522</v>
      </c>
      <c r="FL79" s="50">
        <v>0.82122867418432821</v>
      </c>
      <c r="FM79" s="50">
        <v>1.4826065949354121</v>
      </c>
      <c r="FN79" s="50">
        <v>1.9191265034609104</v>
      </c>
      <c r="FO79" s="50">
        <v>2.9497331264652162</v>
      </c>
      <c r="FP79" s="50">
        <v>3.9411720721216303</v>
      </c>
      <c r="FQ79" s="50">
        <v>4.8634422155036772</v>
      </c>
      <c r="FS79" s="50">
        <v>0.54395864727815613</v>
      </c>
      <c r="FT79" s="50">
        <v>0.28302215076549853</v>
      </c>
      <c r="FU79" s="50">
        <v>0.25426126352757755</v>
      </c>
      <c r="FV79" s="50">
        <v>0.17417598163497983</v>
      </c>
      <c r="FW79" s="50">
        <v>0</v>
      </c>
      <c r="FX79" s="50">
        <v>0</v>
      </c>
      <c r="FY79" s="50">
        <v>0</v>
      </c>
      <c r="FZ79" s="50">
        <v>0.13582293622664374</v>
      </c>
      <c r="GA79" s="50">
        <v>0.33352863674119426</v>
      </c>
      <c r="GB79" s="50">
        <v>0</v>
      </c>
      <c r="GC79" s="50">
        <v>0.3124256954690286</v>
      </c>
      <c r="GD79" s="50">
        <v>0.64117211910355332</v>
      </c>
    </row>
    <row r="80" spans="4:186" ht="15.75" thickBot="1" x14ac:dyDescent="0.3">
      <c r="D80" s="39">
        <v>0.95833333333333304</v>
      </c>
      <c r="E80" s="50">
        <v>1.2315471636918822</v>
      </c>
      <c r="F80" s="50">
        <v>0.83578964394915267</v>
      </c>
      <c r="G80" s="50">
        <v>0.56490772034877235</v>
      </c>
      <c r="H80" s="50">
        <v>0</v>
      </c>
      <c r="I80" s="50">
        <v>0.16421080434393162</v>
      </c>
      <c r="J80" s="50">
        <v>0</v>
      </c>
      <c r="K80" s="50">
        <v>0</v>
      </c>
      <c r="L80" s="50">
        <v>0.35774331868232156</v>
      </c>
      <c r="M80" s="50">
        <v>0.46190720363471882</v>
      </c>
      <c r="N80" s="50">
        <v>1.2256639865729138</v>
      </c>
      <c r="O80" s="50">
        <v>0.1699537196572305</v>
      </c>
      <c r="P80" s="50">
        <v>0.55088307363271849</v>
      </c>
      <c r="R80" s="50">
        <v>0.98326584941194684</v>
      </c>
      <c r="S80" s="50">
        <v>0.43843265945534871</v>
      </c>
      <c r="T80" s="50">
        <v>0.57677514565483667</v>
      </c>
      <c r="U80" s="50">
        <v>0.16323901535924054</v>
      </c>
      <c r="V80" s="50">
        <v>0.56020670944384421</v>
      </c>
      <c r="W80" s="50">
        <v>0</v>
      </c>
      <c r="X80" s="50">
        <v>0</v>
      </c>
      <c r="Y80" s="50">
        <v>0.25148500504836696</v>
      </c>
      <c r="Z80" s="50">
        <v>0.33525676096500306</v>
      </c>
      <c r="AA80" s="50">
        <v>0.41475974173587737</v>
      </c>
      <c r="AB80" s="50">
        <v>0.20451872175306038</v>
      </c>
      <c r="AC80" s="50">
        <v>0.39856501725446308</v>
      </c>
      <c r="AE80" s="50">
        <v>0.84875363928473291</v>
      </c>
      <c r="AF80" s="50">
        <v>0.25578189127082251</v>
      </c>
      <c r="AG80" s="50">
        <v>0.9934433339162162</v>
      </c>
      <c r="AH80" s="50">
        <v>0.56294578281204932</v>
      </c>
      <c r="AI80" s="50">
        <v>0.17846760160542424</v>
      </c>
      <c r="AJ80" s="50">
        <v>0.2654511147101381</v>
      </c>
      <c r="AK80" s="50">
        <v>0.27207705076605532</v>
      </c>
      <c r="AL80" s="50">
        <v>0.16125803407378361</v>
      </c>
      <c r="AM80" s="50">
        <v>0.32923432968699756</v>
      </c>
      <c r="AN80" s="50">
        <v>0.73800359444870456</v>
      </c>
      <c r="AO80" s="50">
        <v>0.40151764898976655</v>
      </c>
      <c r="AP80" s="50">
        <v>1.1082358483397152</v>
      </c>
      <c r="AR80" s="50">
        <v>0.71984533995728273</v>
      </c>
      <c r="AS80" s="50">
        <v>0</v>
      </c>
      <c r="AT80" s="50">
        <v>0.16971742280862168</v>
      </c>
      <c r="AU80" s="50">
        <v>0.30749707318600605</v>
      </c>
      <c r="AV80" s="50">
        <v>0.34478288775489996</v>
      </c>
      <c r="AW80" s="50">
        <v>0</v>
      </c>
      <c r="AX80" s="50">
        <v>0</v>
      </c>
      <c r="AY80" s="50">
        <v>0</v>
      </c>
      <c r="AZ80" s="50">
        <v>0</v>
      </c>
      <c r="BA80" s="50">
        <v>0.16076937369736158</v>
      </c>
      <c r="BB80" s="50">
        <v>0.19006724085891444</v>
      </c>
      <c r="BC80" s="50">
        <v>0.20193151342389301</v>
      </c>
      <c r="BE80" s="50">
        <v>1.4997593048591542</v>
      </c>
      <c r="BF80" s="50">
        <v>0.81896217498417367</v>
      </c>
      <c r="BG80" s="50">
        <v>2.3729047645143098</v>
      </c>
      <c r="BH80" s="50">
        <v>1.4761418704054847</v>
      </c>
      <c r="BI80" s="50">
        <v>0.46180349748251615</v>
      </c>
      <c r="BJ80" s="50">
        <v>0.44916566423251297</v>
      </c>
      <c r="BK80" s="50">
        <v>0.65798748903038584</v>
      </c>
      <c r="BL80" s="50">
        <v>0.93015805345297387</v>
      </c>
      <c r="BM80" s="50">
        <v>1.1418289533914687</v>
      </c>
      <c r="BN80" s="50">
        <v>2.0246858141616433</v>
      </c>
      <c r="BO80" s="50">
        <v>0.81118726978170408</v>
      </c>
      <c r="BP80" s="50">
        <v>0.70062608619166822</v>
      </c>
      <c r="BR80" s="50">
        <v>1.4959834162424315</v>
      </c>
      <c r="BS80" s="50">
        <v>1.1383862553512414</v>
      </c>
      <c r="BT80" s="50">
        <v>0.70608194304814453</v>
      </c>
      <c r="BU80" s="50">
        <v>0.1537469509819118</v>
      </c>
      <c r="BV80" s="50">
        <v>0.45663795840634513</v>
      </c>
      <c r="BW80" s="50">
        <v>0.29460807994477023</v>
      </c>
      <c r="BX80" s="50">
        <v>0.14748443380208306</v>
      </c>
      <c r="BY80" s="50">
        <v>0</v>
      </c>
      <c r="BZ80" s="50">
        <v>0.5095402960556159</v>
      </c>
      <c r="CA80" s="50">
        <v>0.53937475030781412</v>
      </c>
      <c r="CB80" s="50">
        <v>0.72456531884679809</v>
      </c>
      <c r="CC80" s="50">
        <v>1.756479406612808</v>
      </c>
      <c r="CE80" s="50">
        <v>0.29070620610113135</v>
      </c>
      <c r="CF80" s="50">
        <v>0.65714913029006716</v>
      </c>
      <c r="CG80" s="50">
        <v>0.59001999238042169</v>
      </c>
      <c r="CH80" s="50">
        <v>0.42947434438499532</v>
      </c>
      <c r="CI80" s="50">
        <v>0.26772776704956641</v>
      </c>
      <c r="CJ80" s="50">
        <v>0.19749389422509323</v>
      </c>
      <c r="CK80" s="50">
        <v>0</v>
      </c>
      <c r="CL80" s="50">
        <v>0</v>
      </c>
      <c r="CM80" s="50">
        <v>0</v>
      </c>
      <c r="CN80" s="50">
        <v>0.3864693294638476</v>
      </c>
      <c r="CO80" s="50">
        <v>0</v>
      </c>
      <c r="CP80" s="50">
        <v>0.18268735247248397</v>
      </c>
      <c r="CR80" s="50">
        <v>0.93341985546697692</v>
      </c>
      <c r="CS80" s="50">
        <v>0.16657381199336102</v>
      </c>
      <c r="CT80" s="50">
        <v>0.26917233822530345</v>
      </c>
      <c r="CU80" s="50">
        <v>0.49593312358319946</v>
      </c>
      <c r="CV80" s="50">
        <v>0</v>
      </c>
      <c r="CW80" s="50">
        <v>0.16020051881765171</v>
      </c>
      <c r="CX80" s="50">
        <v>0</v>
      </c>
      <c r="CY80" s="50">
        <v>0</v>
      </c>
      <c r="CZ80" s="50">
        <v>0.2595687579124682</v>
      </c>
      <c r="DA80" s="50">
        <v>0.2960705977968765</v>
      </c>
      <c r="DB80" s="50">
        <v>0.35917386207562263</v>
      </c>
      <c r="DC80" s="50">
        <v>0.19187409043435108</v>
      </c>
      <c r="DD80" s="81"/>
      <c r="DE80" s="50">
        <v>0.40899482454393732</v>
      </c>
      <c r="DF80" s="50">
        <v>0.70140376746698352</v>
      </c>
      <c r="DG80" s="50">
        <v>0.55553185152220563</v>
      </c>
      <c r="DH80" s="50">
        <v>0.58759691536296732</v>
      </c>
      <c r="DI80" s="50">
        <v>0.67775216673529493</v>
      </c>
      <c r="DJ80" s="50">
        <v>0.46297974315338741</v>
      </c>
      <c r="DK80" s="50">
        <v>0.14748443380208306</v>
      </c>
      <c r="DL80" s="50">
        <v>0.20824740390966209</v>
      </c>
      <c r="DM80" s="50">
        <v>0.19063179665147423</v>
      </c>
      <c r="DN80" s="50">
        <v>0.15979501651587011</v>
      </c>
      <c r="DO80" s="50">
        <v>0.57888884692698206</v>
      </c>
      <c r="DP80" s="50">
        <v>0.47435940966370688</v>
      </c>
      <c r="DQ80" s="81"/>
      <c r="DS80" s="50">
        <v>1.9526049905661791</v>
      </c>
      <c r="DT80" s="50">
        <v>0.6775620894717298</v>
      </c>
      <c r="DU80" s="50">
        <v>0.96980432603198696</v>
      </c>
      <c r="DV80" s="50">
        <v>0.3918351696891601</v>
      </c>
      <c r="DW80" s="50">
        <v>0.69926652754242069</v>
      </c>
      <c r="DX80" s="50">
        <v>0.5129805415407096</v>
      </c>
      <c r="DY80" s="50">
        <v>0.13889971557140168</v>
      </c>
      <c r="DZ80" s="50">
        <v>0.31899768853318461</v>
      </c>
      <c r="EA80" s="50">
        <v>0.44601731827109536</v>
      </c>
      <c r="EB80" s="50">
        <v>0.8425846485700893</v>
      </c>
      <c r="EC80" s="50">
        <v>0.71312502676347056</v>
      </c>
      <c r="ED80" s="50">
        <v>1.9237363016872286</v>
      </c>
      <c r="EF80" s="50">
        <v>4.8666352233790464</v>
      </c>
      <c r="EG80" s="50">
        <v>2.1998714169847933</v>
      </c>
      <c r="EH80" s="50">
        <v>1.6177508310492259</v>
      </c>
      <c r="EI80" s="50">
        <v>0.59892074435467235</v>
      </c>
      <c r="EJ80" s="50">
        <v>0.52121779339867791</v>
      </c>
      <c r="EK80" s="50">
        <v>1.1456930074909992</v>
      </c>
      <c r="EL80" s="50">
        <v>0.93178800294257724</v>
      </c>
      <c r="EM80" s="50">
        <v>0.54856844190280107</v>
      </c>
      <c r="EN80" s="50">
        <v>2.2161383103275374</v>
      </c>
      <c r="EO80" s="50">
        <v>3.0854097632172692</v>
      </c>
      <c r="EP80" s="50">
        <v>4.4191873066207528</v>
      </c>
      <c r="EQ80" s="50">
        <v>3.9407029588310056</v>
      </c>
      <c r="ES80" s="50">
        <v>0.27868889852714446</v>
      </c>
      <c r="ET80" s="50">
        <v>0</v>
      </c>
      <c r="EU80" s="50">
        <v>0.25776022299336288</v>
      </c>
      <c r="EV80" s="50">
        <v>0</v>
      </c>
      <c r="EW80" s="50">
        <v>0</v>
      </c>
      <c r="EX80" s="50">
        <v>0</v>
      </c>
      <c r="EY80" s="50">
        <v>0</v>
      </c>
      <c r="EZ80" s="50">
        <v>0</v>
      </c>
      <c r="FA80" s="50">
        <v>0</v>
      </c>
      <c r="FB80" s="50">
        <v>0</v>
      </c>
      <c r="FC80" s="50">
        <v>0</v>
      </c>
      <c r="FD80" s="50">
        <v>0.15308452145354065</v>
      </c>
      <c r="FF80" s="50">
        <v>5.4454803918044554</v>
      </c>
      <c r="FG80" s="50">
        <v>3.6930855334790245</v>
      </c>
      <c r="FH80" s="50">
        <v>6.1347136860423221</v>
      </c>
      <c r="FI80" s="50">
        <v>2.9619502423563859</v>
      </c>
      <c r="FJ80" s="50">
        <v>1.8848304662146256</v>
      </c>
      <c r="FK80" s="50">
        <v>0.188380263402183</v>
      </c>
      <c r="FL80" s="50">
        <v>0.64245531842789638</v>
      </c>
      <c r="FM80" s="50">
        <v>1.2159003790136154</v>
      </c>
      <c r="FN80" s="50">
        <v>1.7670689862374369</v>
      </c>
      <c r="FO80" s="50">
        <v>2.9360717057220573</v>
      </c>
      <c r="FP80" s="50">
        <v>3.6080097919597427</v>
      </c>
      <c r="FQ80" s="50">
        <v>5.2596362963884085</v>
      </c>
      <c r="FS80" s="50">
        <v>0.56137950747823939</v>
      </c>
      <c r="FT80" s="50">
        <v>0.25192981956288818</v>
      </c>
      <c r="FU80" s="50">
        <v>0.35686935330691338</v>
      </c>
      <c r="FV80" s="50">
        <v>0</v>
      </c>
      <c r="FW80" s="50">
        <v>0</v>
      </c>
      <c r="FX80" s="50">
        <v>0</v>
      </c>
      <c r="FY80" s="50">
        <v>0</v>
      </c>
      <c r="FZ80" s="50">
        <v>0</v>
      </c>
      <c r="GA80" s="50">
        <v>0.19807305483682494</v>
      </c>
      <c r="GB80" s="50">
        <v>0</v>
      </c>
      <c r="GC80" s="50">
        <v>0.28363004765348349</v>
      </c>
      <c r="GD80" s="50">
        <v>0.54166346614564331</v>
      </c>
    </row>
    <row r="81" spans="4:186" ht="15.75" thickBot="1" x14ac:dyDescent="0.3">
      <c r="D81" s="39">
        <v>0</v>
      </c>
      <c r="E81" s="50">
        <v>1.0383575980080206</v>
      </c>
      <c r="F81" s="50">
        <v>0.55991376537999882</v>
      </c>
      <c r="G81" s="50">
        <v>0.51785269611763896</v>
      </c>
      <c r="H81" s="50">
        <v>0</v>
      </c>
      <c r="I81" s="50">
        <v>0</v>
      </c>
      <c r="J81" s="50">
        <v>0.16580025063761289</v>
      </c>
      <c r="K81" s="50">
        <v>0</v>
      </c>
      <c r="L81" s="50">
        <v>0.27943009201837299</v>
      </c>
      <c r="M81" s="50">
        <v>0.34575100519257346</v>
      </c>
      <c r="N81" s="50">
        <v>1.2394206433739638</v>
      </c>
      <c r="O81" s="50">
        <v>0.27595788002242849</v>
      </c>
      <c r="P81" s="50">
        <v>0.50014988977461949</v>
      </c>
      <c r="R81" s="50">
        <v>0.82577421006425389</v>
      </c>
      <c r="S81" s="50">
        <v>0.42200686509951008</v>
      </c>
      <c r="T81" s="50">
        <v>0.55553185152220563</v>
      </c>
      <c r="U81" s="50">
        <v>0.15034487768989188</v>
      </c>
      <c r="V81" s="50">
        <v>0.55320420713288898</v>
      </c>
      <c r="W81" s="50">
        <v>0</v>
      </c>
      <c r="X81" s="50">
        <v>0</v>
      </c>
      <c r="Y81" s="50">
        <v>0.15450635007056068</v>
      </c>
      <c r="Z81" s="50">
        <v>0.32582554588989898</v>
      </c>
      <c r="AA81" s="50">
        <v>0.40803922954635469</v>
      </c>
      <c r="AB81" s="50">
        <v>0.18228010850015672</v>
      </c>
      <c r="AC81" s="50">
        <v>0.33960316477447611</v>
      </c>
      <c r="AE81" s="50">
        <v>0.93500469749551585</v>
      </c>
      <c r="AF81" s="50">
        <v>0.17047772870192873</v>
      </c>
      <c r="AG81" s="50">
        <v>1.0613136615884897</v>
      </c>
      <c r="AH81" s="50">
        <v>0.43254444328924507</v>
      </c>
      <c r="AI81" s="50">
        <v>0.14980090123153991</v>
      </c>
      <c r="AJ81" s="50">
        <v>0.18173217266956865</v>
      </c>
      <c r="AK81" s="50">
        <v>0.26989656834390013</v>
      </c>
      <c r="AL81" s="50">
        <v>0</v>
      </c>
      <c r="AM81" s="50">
        <v>0.45021839583020168</v>
      </c>
      <c r="AN81" s="50">
        <v>0.82425717270338672</v>
      </c>
      <c r="AO81" s="50">
        <v>0.40249457714824094</v>
      </c>
      <c r="AP81" s="50">
        <v>1.1045783072416728</v>
      </c>
      <c r="AR81" s="50">
        <v>0.69519840671258648</v>
      </c>
      <c r="AS81" s="50">
        <v>0</v>
      </c>
      <c r="AT81" s="50">
        <v>0.18805490896048674</v>
      </c>
      <c r="AU81" s="50">
        <v>0.26471100979848639</v>
      </c>
      <c r="AV81" s="50">
        <v>0.25217716522486899</v>
      </c>
      <c r="AW81" s="50">
        <v>0</v>
      </c>
      <c r="AX81" s="50">
        <v>0</v>
      </c>
      <c r="AY81" s="50">
        <v>0</v>
      </c>
      <c r="AZ81" s="50">
        <v>0</v>
      </c>
      <c r="BA81" s="50">
        <v>0.17951638013474783</v>
      </c>
      <c r="BB81" s="50">
        <v>0.19981732812261613</v>
      </c>
      <c r="BC81" s="50">
        <v>0.27280647946874342</v>
      </c>
      <c r="BE81" s="50">
        <v>1.3241275012889988</v>
      </c>
      <c r="BF81" s="50">
        <v>0.73043430041050461</v>
      </c>
      <c r="BG81" s="50">
        <v>2.1068318663790828</v>
      </c>
      <c r="BH81" s="50">
        <v>1.3011733763303008</v>
      </c>
      <c r="BI81" s="50">
        <v>0.51227644101131853</v>
      </c>
      <c r="BJ81" s="50">
        <v>0.4113583352449961</v>
      </c>
      <c r="BK81" s="50">
        <v>0.6010062919836896</v>
      </c>
      <c r="BL81" s="50">
        <v>0.72540039212485619</v>
      </c>
      <c r="BM81" s="50">
        <v>1.1036651811039191</v>
      </c>
      <c r="BN81" s="50">
        <v>2.1968715212740597</v>
      </c>
      <c r="BO81" s="50">
        <v>0.74487906783522739</v>
      </c>
      <c r="BP81" s="50">
        <v>0.79726730420670078</v>
      </c>
      <c r="BR81" s="50">
        <v>1.5116911145035203</v>
      </c>
      <c r="BS81" s="50">
        <v>1.1612363991325625</v>
      </c>
      <c r="BT81" s="50">
        <v>0.65668368328903159</v>
      </c>
      <c r="BU81" s="50">
        <v>0</v>
      </c>
      <c r="BV81" s="50">
        <v>0.31737978280629053</v>
      </c>
      <c r="BW81" s="50">
        <v>0.15919612978380607</v>
      </c>
      <c r="BX81" s="50">
        <v>0.1593093177104149</v>
      </c>
      <c r="BY81" s="50">
        <v>0</v>
      </c>
      <c r="BZ81" s="50">
        <v>0.49818395127724813</v>
      </c>
      <c r="CA81" s="50">
        <v>0.46388057157707391</v>
      </c>
      <c r="CB81" s="50">
        <v>0.6672063753777302</v>
      </c>
      <c r="CC81" s="50">
        <v>2.1431076516988465</v>
      </c>
      <c r="CE81" s="50">
        <v>0.29994244005677539</v>
      </c>
      <c r="CF81" s="50">
        <v>0.5534532860157475</v>
      </c>
      <c r="CG81" s="50">
        <v>0.523534001707196</v>
      </c>
      <c r="CH81" s="50">
        <v>0.37293970368748497</v>
      </c>
      <c r="CI81" s="50">
        <v>0.19574463381037324</v>
      </c>
      <c r="CJ81" s="50">
        <v>0.15082778378082951</v>
      </c>
      <c r="CK81" s="50">
        <v>0</v>
      </c>
      <c r="CL81" s="50">
        <v>0</v>
      </c>
      <c r="CM81" s="50">
        <v>0</v>
      </c>
      <c r="CN81" s="50">
        <v>0.42253021588954948</v>
      </c>
      <c r="CO81" s="50">
        <v>0</v>
      </c>
      <c r="CP81" s="50">
        <v>0.17955140999938204</v>
      </c>
      <c r="CR81" s="50">
        <v>0.75789737154236936</v>
      </c>
      <c r="CS81" s="50">
        <v>0.14641709839241474</v>
      </c>
      <c r="CT81" s="50">
        <v>0.38739095704776205</v>
      </c>
      <c r="CU81" s="50">
        <v>0.50725536540376381</v>
      </c>
      <c r="CV81" s="50">
        <v>0</v>
      </c>
      <c r="CW81" s="50">
        <v>0.16683219945302014</v>
      </c>
      <c r="CX81" s="50">
        <v>0</v>
      </c>
      <c r="CY81" s="50">
        <v>0</v>
      </c>
      <c r="CZ81" s="50">
        <v>0.30424029114368983</v>
      </c>
      <c r="DA81" s="50">
        <v>0.26989656834390013</v>
      </c>
      <c r="DB81" s="50">
        <v>0.36008086634993891</v>
      </c>
      <c r="DC81" s="50">
        <v>0.25356529330252003</v>
      </c>
      <c r="DD81" s="81"/>
      <c r="DE81" s="50">
        <v>0.4023369010294483</v>
      </c>
      <c r="DF81" s="50">
        <v>0.63998210786010579</v>
      </c>
      <c r="DG81" s="50">
        <v>0.4413727444013148</v>
      </c>
      <c r="DH81" s="50">
        <v>0.53781450823666876</v>
      </c>
      <c r="DI81" s="50">
        <v>0.74932826176165168</v>
      </c>
      <c r="DJ81" s="50">
        <v>0.32413001306798234</v>
      </c>
      <c r="DK81" s="50">
        <v>0</v>
      </c>
      <c r="DL81" s="50">
        <v>0.17794474763675519</v>
      </c>
      <c r="DM81" s="50">
        <v>0.19461502013168272</v>
      </c>
      <c r="DN81" s="50">
        <v>0</v>
      </c>
      <c r="DO81" s="50">
        <v>0.61811548448302067</v>
      </c>
      <c r="DP81" s="50">
        <v>0.6233024406263068</v>
      </c>
      <c r="DQ81" s="81"/>
      <c r="DS81" s="50">
        <v>1.923736301687228</v>
      </c>
      <c r="DT81" s="50">
        <v>0.59297124424221093</v>
      </c>
      <c r="DU81" s="50">
        <v>0.85030057749365151</v>
      </c>
      <c r="DV81" s="50">
        <v>0.43562913851584789</v>
      </c>
      <c r="DW81" s="50">
        <v>0.73098394994995031</v>
      </c>
      <c r="DX81" s="50">
        <v>0.47053404339808225</v>
      </c>
      <c r="DY81" s="50">
        <v>0.18968543381244729</v>
      </c>
      <c r="DZ81" s="50">
        <v>0.33800046992588673</v>
      </c>
      <c r="EA81" s="50">
        <v>0.32667552514691639</v>
      </c>
      <c r="EB81" s="50">
        <v>0.87688686642171065</v>
      </c>
      <c r="EC81" s="50">
        <v>0.70462428864378346</v>
      </c>
      <c r="ED81" s="50">
        <v>1.7936043408552533</v>
      </c>
      <c r="EF81" s="50">
        <v>4.9969431400763664</v>
      </c>
      <c r="EG81" s="50">
        <v>2.150414822301546</v>
      </c>
      <c r="EH81" s="50">
        <v>1.5197558340061548</v>
      </c>
      <c r="EI81" s="50">
        <v>0.54491688307794917</v>
      </c>
      <c r="EJ81" s="50">
        <v>0.52353400170719633</v>
      </c>
      <c r="EK81" s="50">
        <v>1.2067054035305953</v>
      </c>
      <c r="EL81" s="50">
        <v>0.92514532713816111</v>
      </c>
      <c r="EM81" s="50">
        <v>0.52346927104246233</v>
      </c>
      <c r="EN81" s="50">
        <v>2.0429337134730905</v>
      </c>
      <c r="EO81" s="50">
        <v>3.0570487613645505</v>
      </c>
      <c r="EP81" s="50">
        <v>4.4550426075897258</v>
      </c>
      <c r="EQ81" s="50">
        <v>3.9728499359524099</v>
      </c>
      <c r="ES81" s="50">
        <v>0.25987492717559163</v>
      </c>
      <c r="ET81" s="50">
        <v>0</v>
      </c>
      <c r="EU81" s="50">
        <v>0.20766786601279141</v>
      </c>
      <c r="EV81" s="50">
        <v>0</v>
      </c>
      <c r="EW81" s="50">
        <v>0</v>
      </c>
      <c r="EX81" s="50">
        <v>0</v>
      </c>
      <c r="EY81" s="50">
        <v>0</v>
      </c>
      <c r="EZ81" s="50">
        <v>0</v>
      </c>
      <c r="FA81" s="50">
        <v>0</v>
      </c>
      <c r="FB81" s="50">
        <v>0</v>
      </c>
      <c r="FC81" s="50">
        <v>0</v>
      </c>
      <c r="FD81" s="50">
        <v>0.14656457512746141</v>
      </c>
      <c r="FF81" s="50">
        <v>6.1302889924203257</v>
      </c>
      <c r="FG81" s="50">
        <v>4.1002461735950826</v>
      </c>
      <c r="FH81" s="50">
        <v>6.3750674940411063</v>
      </c>
      <c r="FI81" s="50">
        <v>2.8568851160110129</v>
      </c>
      <c r="FJ81" s="50">
        <v>1.8796830030644771</v>
      </c>
      <c r="FK81" s="50">
        <v>0.18726117566265379</v>
      </c>
      <c r="FL81" s="50">
        <v>0.71294149969220089</v>
      </c>
      <c r="FM81" s="50">
        <v>1.3490190698749556</v>
      </c>
      <c r="FN81" s="50">
        <v>2.1225936356875623</v>
      </c>
      <c r="FO81" s="50">
        <v>2.375864728536575</v>
      </c>
      <c r="FP81" s="50">
        <v>3.1827256098132239</v>
      </c>
      <c r="FQ81" s="50">
        <v>5.0345965569823132</v>
      </c>
      <c r="FS81" s="50">
        <v>0.60346606912331147</v>
      </c>
      <c r="FT81" s="50">
        <v>0.19091449328857879</v>
      </c>
      <c r="FU81" s="50">
        <v>0</v>
      </c>
      <c r="FV81" s="50">
        <v>0</v>
      </c>
      <c r="FW81" s="50">
        <v>0</v>
      </c>
      <c r="FX81" s="50">
        <v>0</v>
      </c>
      <c r="FY81" s="50">
        <v>0</v>
      </c>
      <c r="FZ81" s="50">
        <v>0</v>
      </c>
      <c r="GA81" s="50">
        <v>0.20570548121025842</v>
      </c>
      <c r="GB81" s="50">
        <v>0</v>
      </c>
      <c r="GC81" s="50">
        <v>0.25449353628745919</v>
      </c>
      <c r="GD81" s="50">
        <v>0.45869952621911875</v>
      </c>
    </row>
    <row r="82" spans="4:186" ht="15.75" thickBot="1" x14ac:dyDescent="0.3">
      <c r="E82" s="19"/>
      <c r="F82" s="19"/>
      <c r="G82" s="19"/>
      <c r="H82" s="19"/>
      <c r="I82" s="19"/>
      <c r="J82" s="19"/>
      <c r="K82" s="19"/>
      <c r="L82" s="19"/>
      <c r="M82" s="19"/>
      <c r="N82" s="19"/>
      <c r="O82" s="19"/>
      <c r="P82" s="19"/>
      <c r="R82" s="19"/>
      <c r="S82" s="19"/>
      <c r="T82" s="19"/>
      <c r="U82" s="19"/>
      <c r="V82" s="19"/>
      <c r="W82" s="19"/>
      <c r="X82" s="19"/>
      <c r="Y82" s="19"/>
      <c r="Z82" s="19"/>
      <c r="AA82" s="19"/>
      <c r="AB82" s="19"/>
      <c r="AC82" s="19"/>
      <c r="AE82" s="19"/>
      <c r="AF82" s="19"/>
      <c r="AG82" s="19"/>
      <c r="AH82" s="19"/>
      <c r="AI82" s="19"/>
      <c r="AJ82" s="19"/>
      <c r="AK82" s="19"/>
      <c r="AL82" s="19"/>
      <c r="AM82" s="19"/>
      <c r="AN82" s="19"/>
      <c r="AO82" s="19"/>
      <c r="AP82" s="19"/>
      <c r="AR82" s="19"/>
      <c r="AS82" s="19"/>
      <c r="AT82" s="19"/>
      <c r="AU82" s="19"/>
      <c r="AV82" s="19"/>
      <c r="AW82" s="19"/>
      <c r="AX82" s="19"/>
      <c r="AY82" s="19"/>
      <c r="AZ82" s="19"/>
      <c r="BA82" s="19"/>
      <c r="BB82" s="19"/>
      <c r="BC82" s="19"/>
      <c r="BE82" s="19"/>
      <c r="BF82" s="19"/>
      <c r="BG82" s="19"/>
      <c r="BH82" s="19"/>
      <c r="BI82" s="19"/>
      <c r="BJ82" s="19"/>
      <c r="BK82" s="19"/>
      <c r="BL82" s="19"/>
      <c r="BM82" s="19"/>
      <c r="BN82" s="19"/>
      <c r="BO82" s="19"/>
      <c r="BP82" s="19"/>
      <c r="BR82" s="19"/>
      <c r="BS82" s="19"/>
      <c r="BT82" s="19"/>
      <c r="BU82" s="19"/>
      <c r="BV82" s="19"/>
      <c r="BW82" s="19"/>
      <c r="BX82" s="19"/>
      <c r="BY82" s="19"/>
      <c r="BZ82" s="19"/>
      <c r="CA82" s="19"/>
      <c r="CB82" s="19"/>
      <c r="CC82" s="19"/>
      <c r="CE82" s="19"/>
      <c r="CF82" s="19"/>
      <c r="CG82" s="19"/>
      <c r="CH82" s="19"/>
      <c r="CI82" s="19"/>
      <c r="CJ82" s="19"/>
      <c r="CK82" s="19"/>
      <c r="CL82" s="19"/>
      <c r="CM82" s="19"/>
      <c r="CN82" s="19"/>
      <c r="CO82" s="19"/>
      <c r="CP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S82" s="19"/>
      <c r="DT82" s="19"/>
      <c r="DU82" s="19"/>
      <c r="DV82" s="19"/>
      <c r="DW82" s="19"/>
      <c r="DX82" s="19"/>
      <c r="DY82" s="19"/>
      <c r="DZ82" s="19"/>
      <c r="EA82" s="19"/>
      <c r="EB82" s="19"/>
      <c r="EC82" s="19"/>
      <c r="ED82" s="19"/>
      <c r="EF82" s="19"/>
      <c r="EG82" s="19"/>
      <c r="EH82" s="19"/>
      <c r="EI82" s="19"/>
      <c r="EJ82" s="19"/>
      <c r="EK82" s="19"/>
      <c r="EL82" s="19"/>
      <c r="EM82" s="19"/>
      <c r="EN82" s="19"/>
      <c r="EO82" s="19"/>
      <c r="EP82" s="19"/>
      <c r="EQ82" s="19"/>
      <c r="ES82" s="19"/>
      <c r="ET82" s="19"/>
      <c r="EU82" s="19"/>
      <c r="EV82" s="19"/>
      <c r="EW82" s="19"/>
      <c r="EX82" s="19"/>
      <c r="EY82" s="19"/>
      <c r="EZ82" s="19"/>
      <c r="FA82" s="19"/>
      <c r="FB82" s="19"/>
      <c r="FC82" s="19"/>
      <c r="FD82" s="19"/>
      <c r="FF82" s="19"/>
      <c r="FG82" s="19"/>
      <c r="FH82" s="19"/>
      <c r="FI82" s="19"/>
      <c r="FJ82" s="19"/>
      <c r="FK82" s="19"/>
      <c r="FL82" s="19"/>
      <c r="FM82" s="19"/>
      <c r="FN82" s="19"/>
      <c r="FO82" s="19"/>
      <c r="FP82" s="19"/>
      <c r="FQ82" s="19"/>
      <c r="FS82" s="19"/>
      <c r="FT82" s="19"/>
      <c r="FU82" s="19"/>
      <c r="FV82" s="19"/>
      <c r="FW82" s="19"/>
      <c r="FX82" s="19"/>
      <c r="FY82" s="19"/>
      <c r="FZ82" s="19"/>
      <c r="GA82" s="19"/>
      <c r="GB82" s="19"/>
      <c r="GC82" s="19"/>
      <c r="GD82" s="19"/>
    </row>
    <row r="83" spans="4:186" ht="15.75" thickBot="1" x14ac:dyDescent="0.3">
      <c r="E83" s="54" t="s">
        <v>81</v>
      </c>
      <c r="F83" s="55" t="s">
        <v>36</v>
      </c>
      <c r="G83" s="56">
        <v>7</v>
      </c>
      <c r="H83" s="19"/>
      <c r="I83" s="19"/>
      <c r="J83" s="19"/>
      <c r="K83" s="19"/>
      <c r="L83" s="19"/>
      <c r="M83" s="19"/>
      <c r="N83" s="19"/>
      <c r="O83" s="19"/>
      <c r="P83" s="19"/>
      <c r="R83" s="54" t="s">
        <v>81</v>
      </c>
      <c r="S83" s="55" t="s">
        <v>36</v>
      </c>
      <c r="T83" s="56">
        <v>7</v>
      </c>
      <c r="U83" s="19"/>
      <c r="V83" s="19"/>
      <c r="W83" s="19"/>
      <c r="X83" s="19"/>
      <c r="Y83" s="19"/>
      <c r="Z83" s="19"/>
      <c r="AA83" s="19"/>
      <c r="AB83" s="19"/>
      <c r="AC83" s="19"/>
      <c r="AE83" s="54" t="s">
        <v>81</v>
      </c>
      <c r="AF83" s="55" t="s">
        <v>36</v>
      </c>
      <c r="AG83" s="56">
        <v>7</v>
      </c>
      <c r="AH83" s="19"/>
      <c r="AI83" s="19"/>
      <c r="AJ83" s="19"/>
      <c r="AK83" s="19"/>
      <c r="AL83" s="19"/>
      <c r="AM83" s="19"/>
      <c r="AN83" s="19"/>
      <c r="AO83" s="19"/>
      <c r="AP83" s="19"/>
      <c r="AR83" s="54" t="s">
        <v>81</v>
      </c>
      <c r="AS83" s="55" t="s">
        <v>36</v>
      </c>
      <c r="AT83" s="56">
        <v>7</v>
      </c>
      <c r="AU83" s="19"/>
      <c r="AV83" s="19"/>
      <c r="AW83" s="19"/>
      <c r="AX83" s="19"/>
      <c r="AY83" s="19"/>
      <c r="AZ83" s="19"/>
      <c r="BA83" s="19"/>
      <c r="BB83" s="19"/>
      <c r="BC83" s="19"/>
      <c r="BE83" s="54" t="s">
        <v>81</v>
      </c>
      <c r="BF83" s="55" t="s">
        <v>36</v>
      </c>
      <c r="BG83" s="56">
        <v>7</v>
      </c>
      <c r="BH83" s="19"/>
      <c r="BI83" s="19"/>
      <c r="BJ83" s="19"/>
      <c r="BK83" s="19"/>
      <c r="BL83" s="19"/>
      <c r="BM83" s="19"/>
      <c r="BN83" s="19"/>
      <c r="BO83" s="19"/>
      <c r="BP83" s="19"/>
      <c r="BR83" s="54" t="s">
        <v>81</v>
      </c>
      <c r="BS83" s="55" t="s">
        <v>36</v>
      </c>
      <c r="BT83" s="56">
        <v>7</v>
      </c>
      <c r="BU83" s="19"/>
      <c r="BV83" s="19"/>
      <c r="BW83" s="19"/>
      <c r="BX83" s="19"/>
      <c r="BY83" s="19"/>
      <c r="BZ83" s="19"/>
      <c r="CA83" s="19"/>
      <c r="CB83" s="19"/>
      <c r="CC83" s="19"/>
      <c r="CE83" s="54" t="s">
        <v>81</v>
      </c>
      <c r="CF83" s="55" t="s">
        <v>36</v>
      </c>
      <c r="CG83" s="56">
        <v>7</v>
      </c>
      <c r="CH83" s="19"/>
      <c r="CI83" s="19"/>
      <c r="CJ83" s="19"/>
      <c r="CK83" s="19"/>
      <c r="CL83" s="19"/>
      <c r="CM83" s="19"/>
      <c r="CN83" s="19"/>
      <c r="CO83" s="19"/>
      <c r="CP83" s="19"/>
      <c r="CR83" s="54" t="s">
        <v>81</v>
      </c>
      <c r="CS83" s="55" t="s">
        <v>36</v>
      </c>
      <c r="CT83" s="56">
        <v>7</v>
      </c>
      <c r="CU83" s="19"/>
      <c r="CV83" s="19"/>
      <c r="CW83" s="19"/>
      <c r="CX83" s="19"/>
      <c r="CY83" s="19"/>
      <c r="CZ83" s="19"/>
      <c r="DA83" s="19"/>
      <c r="DB83" s="19"/>
      <c r="DC83" s="19"/>
      <c r="DD83" s="19"/>
      <c r="DE83" s="54" t="s">
        <v>81</v>
      </c>
      <c r="DF83" s="55" t="s">
        <v>36</v>
      </c>
      <c r="DG83" s="56">
        <v>7</v>
      </c>
      <c r="DH83" s="19"/>
      <c r="DI83" s="19"/>
      <c r="DJ83" s="19"/>
      <c r="DK83" s="19"/>
      <c r="DL83" s="19"/>
      <c r="DM83" s="19"/>
      <c r="DN83" s="19"/>
      <c r="DO83" s="19"/>
      <c r="DP83" s="19"/>
      <c r="DQ83" s="19"/>
      <c r="DS83" s="54" t="s">
        <v>81</v>
      </c>
      <c r="DT83" s="55" t="s">
        <v>36</v>
      </c>
      <c r="DU83" s="56">
        <v>7</v>
      </c>
      <c r="DV83" s="19"/>
      <c r="DW83" s="19"/>
      <c r="DX83" s="19"/>
      <c r="DY83" s="19"/>
      <c r="DZ83" s="19"/>
      <c r="EA83" s="19"/>
      <c r="EB83" s="19"/>
      <c r="EC83" s="19"/>
      <c r="ED83" s="19"/>
      <c r="EF83" s="54" t="s">
        <v>81</v>
      </c>
      <c r="EG83" s="55" t="s">
        <v>36</v>
      </c>
      <c r="EH83" s="56">
        <v>7</v>
      </c>
      <c r="EI83" s="19"/>
      <c r="EJ83" s="19"/>
      <c r="EK83" s="19"/>
      <c r="EL83" s="19"/>
      <c r="EM83" s="19"/>
      <c r="EN83" s="19"/>
      <c r="EO83" s="19"/>
      <c r="EP83" s="19"/>
      <c r="EQ83" s="19"/>
      <c r="ES83" s="54" t="s">
        <v>81</v>
      </c>
      <c r="ET83" s="55" t="s">
        <v>36</v>
      </c>
      <c r="EU83" s="56">
        <v>7</v>
      </c>
      <c r="EV83" s="19"/>
      <c r="EW83" s="19"/>
      <c r="EX83" s="19"/>
      <c r="EY83" s="19"/>
      <c r="EZ83" s="19"/>
      <c r="FA83" s="19"/>
      <c r="FB83" s="19"/>
      <c r="FC83" s="19"/>
      <c r="FD83" s="19"/>
      <c r="FF83" s="54" t="s">
        <v>81</v>
      </c>
      <c r="FG83" s="55" t="s">
        <v>36</v>
      </c>
      <c r="FH83" s="56">
        <v>7</v>
      </c>
      <c r="FI83" s="19"/>
      <c r="FJ83" s="19"/>
      <c r="FK83" s="19"/>
      <c r="FL83" s="19"/>
      <c r="FM83" s="19"/>
      <c r="FN83" s="19"/>
      <c r="FO83" s="19"/>
      <c r="FP83" s="19"/>
      <c r="FQ83" s="19"/>
      <c r="FS83" s="54" t="s">
        <v>81</v>
      </c>
      <c r="FT83" s="55" t="s">
        <v>36</v>
      </c>
      <c r="FU83" s="56">
        <v>7</v>
      </c>
      <c r="FV83" s="19"/>
      <c r="FW83" s="19"/>
      <c r="FX83" s="19"/>
      <c r="FY83" s="19"/>
      <c r="FZ83" s="19"/>
      <c r="GA83" s="19"/>
      <c r="GB83" s="19"/>
      <c r="GC83" s="19"/>
      <c r="GD83" s="19"/>
    </row>
    <row r="84" spans="4:186" ht="15.75" thickBot="1" x14ac:dyDescent="0.3">
      <c r="E84" s="49" t="s">
        <v>4</v>
      </c>
      <c r="F84" s="49" t="s">
        <v>37</v>
      </c>
      <c r="G84" s="49" t="s">
        <v>38</v>
      </c>
      <c r="H84" s="49" t="s">
        <v>39</v>
      </c>
      <c r="I84" s="49" t="s">
        <v>40</v>
      </c>
      <c r="J84" s="49" t="s">
        <v>41</v>
      </c>
      <c r="K84" s="49" t="s">
        <v>42</v>
      </c>
      <c r="L84" s="49" t="s">
        <v>43</v>
      </c>
      <c r="M84" s="49" t="s">
        <v>44</v>
      </c>
      <c r="N84" s="49" t="s">
        <v>45</v>
      </c>
      <c r="O84" s="49" t="s">
        <v>46</v>
      </c>
      <c r="P84" s="49" t="s">
        <v>47</v>
      </c>
      <c r="R84" s="49" t="s">
        <v>4</v>
      </c>
      <c r="S84" s="49" t="s">
        <v>37</v>
      </c>
      <c r="T84" s="49" t="s">
        <v>38</v>
      </c>
      <c r="U84" s="49" t="s">
        <v>39</v>
      </c>
      <c r="V84" s="49" t="s">
        <v>40</v>
      </c>
      <c r="W84" s="49" t="s">
        <v>41</v>
      </c>
      <c r="X84" s="49" t="s">
        <v>42</v>
      </c>
      <c r="Y84" s="49" t="s">
        <v>43</v>
      </c>
      <c r="Z84" s="49" t="s">
        <v>44</v>
      </c>
      <c r="AA84" s="49" t="s">
        <v>45</v>
      </c>
      <c r="AB84" s="49" t="s">
        <v>46</v>
      </c>
      <c r="AC84" s="49" t="s">
        <v>47</v>
      </c>
      <c r="AE84" s="49" t="s">
        <v>4</v>
      </c>
      <c r="AF84" s="49" t="s">
        <v>37</v>
      </c>
      <c r="AG84" s="49" t="s">
        <v>38</v>
      </c>
      <c r="AH84" s="49" t="s">
        <v>39</v>
      </c>
      <c r="AI84" s="49" t="s">
        <v>40</v>
      </c>
      <c r="AJ84" s="49" t="s">
        <v>41</v>
      </c>
      <c r="AK84" s="49" t="s">
        <v>42</v>
      </c>
      <c r="AL84" s="49" t="s">
        <v>43</v>
      </c>
      <c r="AM84" s="49" t="s">
        <v>44</v>
      </c>
      <c r="AN84" s="49" t="s">
        <v>45</v>
      </c>
      <c r="AO84" s="49" t="s">
        <v>46</v>
      </c>
      <c r="AP84" s="49" t="s">
        <v>47</v>
      </c>
      <c r="AR84" s="49" t="s">
        <v>4</v>
      </c>
      <c r="AS84" s="49" t="s">
        <v>37</v>
      </c>
      <c r="AT84" s="49" t="s">
        <v>38</v>
      </c>
      <c r="AU84" s="49" t="s">
        <v>39</v>
      </c>
      <c r="AV84" s="49" t="s">
        <v>40</v>
      </c>
      <c r="AW84" s="49" t="s">
        <v>41</v>
      </c>
      <c r="AX84" s="49" t="s">
        <v>42</v>
      </c>
      <c r="AY84" s="49" t="s">
        <v>43</v>
      </c>
      <c r="AZ84" s="49" t="s">
        <v>44</v>
      </c>
      <c r="BA84" s="49" t="s">
        <v>45</v>
      </c>
      <c r="BB84" s="49" t="s">
        <v>46</v>
      </c>
      <c r="BC84" s="49" t="s">
        <v>47</v>
      </c>
      <c r="BE84" s="49" t="s">
        <v>4</v>
      </c>
      <c r="BF84" s="49" t="s">
        <v>37</v>
      </c>
      <c r="BG84" s="49" t="s">
        <v>38</v>
      </c>
      <c r="BH84" s="49" t="s">
        <v>39</v>
      </c>
      <c r="BI84" s="49" t="s">
        <v>40</v>
      </c>
      <c r="BJ84" s="49" t="s">
        <v>41</v>
      </c>
      <c r="BK84" s="49" t="s">
        <v>42</v>
      </c>
      <c r="BL84" s="49" t="s">
        <v>43</v>
      </c>
      <c r="BM84" s="49" t="s">
        <v>44</v>
      </c>
      <c r="BN84" s="49" t="s">
        <v>45</v>
      </c>
      <c r="BO84" s="49" t="s">
        <v>46</v>
      </c>
      <c r="BP84" s="49" t="s">
        <v>47</v>
      </c>
      <c r="BR84" s="49" t="s">
        <v>4</v>
      </c>
      <c r="BS84" s="49" t="s">
        <v>37</v>
      </c>
      <c r="BT84" s="49" t="s">
        <v>38</v>
      </c>
      <c r="BU84" s="49" t="s">
        <v>39</v>
      </c>
      <c r="BV84" s="49" t="s">
        <v>40</v>
      </c>
      <c r="BW84" s="49" t="s">
        <v>41</v>
      </c>
      <c r="BX84" s="49" t="s">
        <v>42</v>
      </c>
      <c r="BY84" s="49" t="s">
        <v>43</v>
      </c>
      <c r="BZ84" s="49" t="s">
        <v>44</v>
      </c>
      <c r="CA84" s="49" t="s">
        <v>45</v>
      </c>
      <c r="CB84" s="49" t="s">
        <v>46</v>
      </c>
      <c r="CC84" s="49" t="s">
        <v>47</v>
      </c>
      <c r="CE84" s="49" t="s">
        <v>4</v>
      </c>
      <c r="CF84" s="49" t="s">
        <v>37</v>
      </c>
      <c r="CG84" s="49" t="s">
        <v>38</v>
      </c>
      <c r="CH84" s="49" t="s">
        <v>39</v>
      </c>
      <c r="CI84" s="49" t="s">
        <v>40</v>
      </c>
      <c r="CJ84" s="49" t="s">
        <v>41</v>
      </c>
      <c r="CK84" s="49" t="s">
        <v>42</v>
      </c>
      <c r="CL84" s="49" t="s">
        <v>43</v>
      </c>
      <c r="CM84" s="49" t="s">
        <v>44</v>
      </c>
      <c r="CN84" s="49" t="s">
        <v>45</v>
      </c>
      <c r="CO84" s="49" t="s">
        <v>46</v>
      </c>
      <c r="CP84" s="49" t="s">
        <v>47</v>
      </c>
      <c r="CR84" s="49" t="s">
        <v>4</v>
      </c>
      <c r="CS84" s="49" t="s">
        <v>37</v>
      </c>
      <c r="CT84" s="49" t="s">
        <v>38</v>
      </c>
      <c r="CU84" s="49" t="s">
        <v>39</v>
      </c>
      <c r="CV84" s="49" t="s">
        <v>40</v>
      </c>
      <c r="CW84" s="49" t="s">
        <v>41</v>
      </c>
      <c r="CX84" s="49" t="s">
        <v>42</v>
      </c>
      <c r="CY84" s="49" t="s">
        <v>43</v>
      </c>
      <c r="CZ84" s="49" t="s">
        <v>44</v>
      </c>
      <c r="DA84" s="49" t="s">
        <v>45</v>
      </c>
      <c r="DB84" s="49" t="s">
        <v>46</v>
      </c>
      <c r="DC84" s="49" t="s">
        <v>47</v>
      </c>
      <c r="DD84" s="80"/>
      <c r="DE84" s="49" t="s">
        <v>4</v>
      </c>
      <c r="DF84" s="49" t="s">
        <v>37</v>
      </c>
      <c r="DG84" s="49" t="s">
        <v>38</v>
      </c>
      <c r="DH84" s="49" t="s">
        <v>39</v>
      </c>
      <c r="DI84" s="49" t="s">
        <v>40</v>
      </c>
      <c r="DJ84" s="49" t="s">
        <v>41</v>
      </c>
      <c r="DK84" s="49" t="s">
        <v>42</v>
      </c>
      <c r="DL84" s="49" t="s">
        <v>43</v>
      </c>
      <c r="DM84" s="49" t="s">
        <v>44</v>
      </c>
      <c r="DN84" s="49" t="s">
        <v>45</v>
      </c>
      <c r="DO84" s="49" t="s">
        <v>46</v>
      </c>
      <c r="DP84" s="49" t="s">
        <v>47</v>
      </c>
      <c r="DQ84" s="80"/>
      <c r="DS84" s="49" t="s">
        <v>4</v>
      </c>
      <c r="DT84" s="49" t="s">
        <v>37</v>
      </c>
      <c r="DU84" s="49" t="s">
        <v>38</v>
      </c>
      <c r="DV84" s="49" t="s">
        <v>39</v>
      </c>
      <c r="DW84" s="49" t="s">
        <v>40</v>
      </c>
      <c r="DX84" s="49" t="s">
        <v>41</v>
      </c>
      <c r="DY84" s="49" t="s">
        <v>42</v>
      </c>
      <c r="DZ84" s="49" t="s">
        <v>43</v>
      </c>
      <c r="EA84" s="49" t="s">
        <v>44</v>
      </c>
      <c r="EB84" s="49" t="s">
        <v>45</v>
      </c>
      <c r="EC84" s="49" t="s">
        <v>46</v>
      </c>
      <c r="ED84" s="49" t="s">
        <v>47</v>
      </c>
      <c r="EF84" s="49" t="s">
        <v>4</v>
      </c>
      <c r="EG84" s="49" t="s">
        <v>37</v>
      </c>
      <c r="EH84" s="49" t="s">
        <v>38</v>
      </c>
      <c r="EI84" s="49" t="s">
        <v>39</v>
      </c>
      <c r="EJ84" s="49" t="s">
        <v>40</v>
      </c>
      <c r="EK84" s="49" t="s">
        <v>41</v>
      </c>
      <c r="EL84" s="49" t="s">
        <v>42</v>
      </c>
      <c r="EM84" s="49" t="s">
        <v>43</v>
      </c>
      <c r="EN84" s="49" t="s">
        <v>44</v>
      </c>
      <c r="EO84" s="49" t="s">
        <v>45</v>
      </c>
      <c r="EP84" s="49" t="s">
        <v>46</v>
      </c>
      <c r="EQ84" s="49" t="s">
        <v>47</v>
      </c>
      <c r="ES84" s="49" t="s">
        <v>4</v>
      </c>
      <c r="ET84" s="49" t="s">
        <v>37</v>
      </c>
      <c r="EU84" s="49" t="s">
        <v>38</v>
      </c>
      <c r="EV84" s="49" t="s">
        <v>39</v>
      </c>
      <c r="EW84" s="49" t="s">
        <v>40</v>
      </c>
      <c r="EX84" s="49" t="s">
        <v>41</v>
      </c>
      <c r="EY84" s="49" t="s">
        <v>42</v>
      </c>
      <c r="EZ84" s="49" t="s">
        <v>43</v>
      </c>
      <c r="FA84" s="49" t="s">
        <v>44</v>
      </c>
      <c r="FB84" s="49" t="s">
        <v>45</v>
      </c>
      <c r="FC84" s="49" t="s">
        <v>46</v>
      </c>
      <c r="FD84" s="49" t="s">
        <v>47</v>
      </c>
      <c r="FF84" s="49" t="s">
        <v>4</v>
      </c>
      <c r="FG84" s="49" t="s">
        <v>37</v>
      </c>
      <c r="FH84" s="49" t="s">
        <v>38</v>
      </c>
      <c r="FI84" s="49" t="s">
        <v>39</v>
      </c>
      <c r="FJ84" s="49" t="s">
        <v>40</v>
      </c>
      <c r="FK84" s="49" t="s">
        <v>41</v>
      </c>
      <c r="FL84" s="49" t="s">
        <v>42</v>
      </c>
      <c r="FM84" s="49" t="s">
        <v>43</v>
      </c>
      <c r="FN84" s="49" t="s">
        <v>44</v>
      </c>
      <c r="FO84" s="49" t="s">
        <v>45</v>
      </c>
      <c r="FP84" s="49" t="s">
        <v>46</v>
      </c>
      <c r="FQ84" s="49" t="s">
        <v>47</v>
      </c>
      <c r="FS84" s="49" t="s">
        <v>4</v>
      </c>
      <c r="FT84" s="49" t="s">
        <v>37</v>
      </c>
      <c r="FU84" s="49" t="s">
        <v>38</v>
      </c>
      <c r="FV84" s="49" t="s">
        <v>39</v>
      </c>
      <c r="FW84" s="49" t="s">
        <v>40</v>
      </c>
      <c r="FX84" s="49" t="s">
        <v>41</v>
      </c>
      <c r="FY84" s="49" t="s">
        <v>42</v>
      </c>
      <c r="FZ84" s="49" t="s">
        <v>43</v>
      </c>
      <c r="GA84" s="49" t="s">
        <v>44</v>
      </c>
      <c r="GB84" s="49" t="s">
        <v>45</v>
      </c>
      <c r="GC84" s="49" t="s">
        <v>46</v>
      </c>
      <c r="GD84" s="49" t="s">
        <v>47</v>
      </c>
    </row>
    <row r="85" spans="4:186" ht="15.75" thickBot="1" x14ac:dyDescent="0.3">
      <c r="D85" s="39">
        <v>4.1666666666666664E-2</v>
      </c>
      <c r="E85" s="50">
        <v>1.3739755587790541</v>
      </c>
      <c r="F85" s="50">
        <v>0.61858575236264957</v>
      </c>
      <c r="G85" s="50">
        <v>0.71939535867538174</v>
      </c>
      <c r="H85" s="50">
        <v>0</v>
      </c>
      <c r="I85" s="50">
        <v>0</v>
      </c>
      <c r="J85" s="50">
        <v>0.15209975653045127</v>
      </c>
      <c r="K85" s="50">
        <v>0</v>
      </c>
      <c r="L85" s="50">
        <v>0.11979394846113828</v>
      </c>
      <c r="M85" s="50">
        <v>0.35692682741601134</v>
      </c>
      <c r="N85" s="50">
        <v>1.4603596844332338</v>
      </c>
      <c r="O85" s="50">
        <v>0.37962229589003399</v>
      </c>
      <c r="P85" s="50">
        <v>0.50950825540837708</v>
      </c>
      <c r="R85" s="50">
        <v>0.98500978088701863</v>
      </c>
      <c r="S85" s="50">
        <v>0.50845370912333676</v>
      </c>
      <c r="T85" s="50">
        <v>0.75376522132715151</v>
      </c>
      <c r="U85" s="50">
        <v>0</v>
      </c>
      <c r="V85" s="50">
        <v>0.56602774742668449</v>
      </c>
      <c r="W85" s="50">
        <v>0</v>
      </c>
      <c r="X85" s="50">
        <v>0</v>
      </c>
      <c r="Y85" s="50">
        <v>0.12237668688031134</v>
      </c>
      <c r="Z85" s="50">
        <v>0.41852056826020401</v>
      </c>
      <c r="AA85" s="50">
        <v>0.50159443835524631</v>
      </c>
      <c r="AB85" s="50">
        <v>0.14945204509666915</v>
      </c>
      <c r="AC85" s="50">
        <v>0.34318301661310396</v>
      </c>
      <c r="AE85" s="50">
        <v>0.70914632627050711</v>
      </c>
      <c r="AF85" s="50">
        <v>0.12721670312180453</v>
      </c>
      <c r="AG85" s="50">
        <v>1.5627195092321466</v>
      </c>
      <c r="AH85" s="50">
        <v>0.48910348879090487</v>
      </c>
      <c r="AI85" s="50">
        <v>0.11367342858471079</v>
      </c>
      <c r="AJ85" s="50">
        <v>0.14989117913092587</v>
      </c>
      <c r="AK85" s="50">
        <v>0.28716172198732742</v>
      </c>
      <c r="AL85" s="50">
        <v>0.11367342858471084</v>
      </c>
      <c r="AM85" s="50">
        <v>0.706284456460057</v>
      </c>
      <c r="AN85" s="50">
        <v>0.72529604319911778</v>
      </c>
      <c r="AO85" s="50">
        <v>0.42369168684921132</v>
      </c>
      <c r="AP85" s="50">
        <v>1.3969769082008312</v>
      </c>
      <c r="AR85" s="50">
        <v>0.48711556496057196</v>
      </c>
      <c r="AS85" s="50">
        <v>0</v>
      </c>
      <c r="AT85" s="50">
        <v>0.15327689032330002</v>
      </c>
      <c r="AU85" s="50">
        <v>0.12117914301130321</v>
      </c>
      <c r="AV85" s="50">
        <v>0.31187652305347807</v>
      </c>
      <c r="AW85" s="50">
        <v>0</v>
      </c>
      <c r="AX85" s="50">
        <v>0</v>
      </c>
      <c r="AY85" s="50">
        <v>0</v>
      </c>
      <c r="AZ85" s="50">
        <v>0</v>
      </c>
      <c r="BA85" s="50">
        <v>0.12613031530832997</v>
      </c>
      <c r="BB85" s="50">
        <v>0.27130829266050238</v>
      </c>
      <c r="BC85" s="50">
        <v>0.1276529989519545</v>
      </c>
      <c r="BE85" s="50">
        <v>1.585258388102665</v>
      </c>
      <c r="BF85" s="50">
        <v>0.77786638226770399</v>
      </c>
      <c r="BG85" s="50">
        <v>2.335395009744146</v>
      </c>
      <c r="BH85" s="50">
        <v>1.456234227624176</v>
      </c>
      <c r="BI85" s="50">
        <v>0.48271725697090695</v>
      </c>
      <c r="BJ85" s="50">
        <v>0.42473099551209476</v>
      </c>
      <c r="BK85" s="50">
        <v>0.55152525978501887</v>
      </c>
      <c r="BL85" s="50">
        <v>0.85512643734046379</v>
      </c>
      <c r="BM85" s="50">
        <v>1.3507757151682664</v>
      </c>
      <c r="BN85" s="50">
        <v>2.2516510363419142</v>
      </c>
      <c r="BO85" s="50">
        <v>0.8468441775797565</v>
      </c>
      <c r="BP85" s="50">
        <v>1.0708329450420893</v>
      </c>
      <c r="BR85" s="50">
        <v>1.776133256549322</v>
      </c>
      <c r="BS85" s="50">
        <v>1.2954608592685781</v>
      </c>
      <c r="BT85" s="50">
        <v>0.96161528822814613</v>
      </c>
      <c r="BU85" s="50">
        <v>0</v>
      </c>
      <c r="BV85" s="50">
        <v>0.15284552972215487</v>
      </c>
      <c r="BW85" s="50">
        <v>0.11444162279159614</v>
      </c>
      <c r="BX85" s="50">
        <v>0.12499628333061781</v>
      </c>
      <c r="BY85" s="50">
        <v>0</v>
      </c>
      <c r="BZ85" s="50">
        <v>0.45126923678919395</v>
      </c>
      <c r="CA85" s="50">
        <v>0.56480961065545698</v>
      </c>
      <c r="CB85" s="50">
        <v>1.0551196459842558</v>
      </c>
      <c r="CC85" s="50">
        <v>2.3681490240273741</v>
      </c>
      <c r="CE85" s="50">
        <v>0.29183937829561307</v>
      </c>
      <c r="CF85" s="50">
        <v>0.52368094317451719</v>
      </c>
      <c r="CG85" s="50">
        <v>0.69899510256328845</v>
      </c>
      <c r="CH85" s="50">
        <v>0.35323451034690989</v>
      </c>
      <c r="CI85" s="50">
        <v>0.15501044862088023</v>
      </c>
      <c r="CJ85" s="50">
        <v>0</v>
      </c>
      <c r="CK85" s="50">
        <v>0</v>
      </c>
      <c r="CL85" s="50">
        <v>0</v>
      </c>
      <c r="CM85" s="50">
        <v>0</v>
      </c>
      <c r="CN85" s="50">
        <v>0.48162183244906293</v>
      </c>
      <c r="CO85" s="50">
        <v>0</v>
      </c>
      <c r="CP85" s="50">
        <v>0.1194279794218798</v>
      </c>
      <c r="CR85" s="50">
        <v>0.87007005936800053</v>
      </c>
      <c r="CS85" s="50">
        <v>0.26746908172190226</v>
      </c>
      <c r="CT85" s="50">
        <v>0.32264900103521199</v>
      </c>
      <c r="CU85" s="50">
        <v>0.52659090909132922</v>
      </c>
      <c r="CV85" s="50">
        <v>0</v>
      </c>
      <c r="CW85" s="50">
        <v>0.14296758677440852</v>
      </c>
      <c r="CX85" s="50">
        <v>0</v>
      </c>
      <c r="CY85" s="50">
        <v>0</v>
      </c>
      <c r="CZ85" s="50">
        <v>0.29839347953066014</v>
      </c>
      <c r="DA85" s="50">
        <v>0.40022085610535557</v>
      </c>
      <c r="DB85" s="50">
        <v>0.3263504833311926</v>
      </c>
      <c r="DC85" s="50">
        <v>0.15588210796424121</v>
      </c>
      <c r="DD85" s="81"/>
      <c r="DE85" s="50">
        <v>0.40410332737156079</v>
      </c>
      <c r="DF85" s="50">
        <v>0.72423999204999556</v>
      </c>
      <c r="DG85" s="50">
        <v>0.42893900002848256</v>
      </c>
      <c r="DH85" s="50">
        <v>0.78405992225098897</v>
      </c>
      <c r="DI85" s="50">
        <v>0.72825844680192364</v>
      </c>
      <c r="DJ85" s="50">
        <v>0.28543344247770353</v>
      </c>
      <c r="DK85" s="50">
        <v>0</v>
      </c>
      <c r="DL85" s="50">
        <v>0.1126154614056543</v>
      </c>
      <c r="DM85" s="50">
        <v>0.3151376759677888</v>
      </c>
      <c r="DN85" s="50">
        <v>0</v>
      </c>
      <c r="DO85" s="50">
        <v>0.41237097735781597</v>
      </c>
      <c r="DP85" s="50">
        <v>0.71645705587942832</v>
      </c>
      <c r="DQ85" s="81"/>
      <c r="DS85" s="50">
        <v>2.3061758579806471</v>
      </c>
      <c r="DT85" s="50">
        <v>0.63343118452823921</v>
      </c>
      <c r="DU85" s="50">
        <v>0.8885696473476582</v>
      </c>
      <c r="DV85" s="50">
        <v>0.52659090909132966</v>
      </c>
      <c r="DW85" s="50">
        <v>0.7892127159831076</v>
      </c>
      <c r="DX85" s="50">
        <v>0.45126923678919367</v>
      </c>
      <c r="DY85" s="50">
        <v>0.15284552972215482</v>
      </c>
      <c r="DZ85" s="50">
        <v>0.31105794992041458</v>
      </c>
      <c r="EA85" s="50">
        <v>0.33871987748835375</v>
      </c>
      <c r="EB85" s="50">
        <v>0.91249140895859693</v>
      </c>
      <c r="EC85" s="50">
        <v>0.77284397743699429</v>
      </c>
      <c r="ED85" s="50">
        <v>2.3879476597223546</v>
      </c>
      <c r="EF85" s="50">
        <v>7.0074653123944932</v>
      </c>
      <c r="EG85" s="50">
        <v>3.2542423133186467</v>
      </c>
      <c r="EH85" s="50">
        <v>1.9453356924210181</v>
      </c>
      <c r="EI85" s="50">
        <v>0.5634311698544362</v>
      </c>
      <c r="EJ85" s="50">
        <v>0.62392219253696624</v>
      </c>
      <c r="EK85" s="50">
        <v>1.5722096828338079</v>
      </c>
      <c r="EL85" s="50">
        <v>1.0460931261493369</v>
      </c>
      <c r="EM85" s="50">
        <v>0.72529604319911778</v>
      </c>
      <c r="EN85" s="50">
        <v>2.6129454657333184</v>
      </c>
      <c r="EO85" s="50">
        <v>3.173604062022553</v>
      </c>
      <c r="EP85" s="50">
        <v>7.1808073396287977</v>
      </c>
      <c r="EQ85" s="50">
        <v>5.6630854428359623</v>
      </c>
      <c r="ES85" s="50">
        <v>0.11332003994094199</v>
      </c>
      <c r="ET85" s="50">
        <v>0</v>
      </c>
      <c r="EU85" s="50">
        <v>0.32601282119209357</v>
      </c>
      <c r="EV85" s="50">
        <v>0</v>
      </c>
      <c r="EW85" s="50">
        <v>0</v>
      </c>
      <c r="EX85" s="50">
        <v>0</v>
      </c>
      <c r="EY85" s="50">
        <v>0</v>
      </c>
      <c r="EZ85" s="50">
        <v>0</v>
      </c>
      <c r="FA85" s="50">
        <v>0</v>
      </c>
      <c r="FB85" s="50">
        <v>0</v>
      </c>
      <c r="FC85" s="50">
        <v>0</v>
      </c>
      <c r="FD85" s="50">
        <v>0</v>
      </c>
      <c r="FF85" s="50">
        <v>8.8296907757389143</v>
      </c>
      <c r="FG85" s="50">
        <v>6.2198673197950844</v>
      </c>
      <c r="FH85" s="50">
        <v>10.082729352078312</v>
      </c>
      <c r="FI85" s="50">
        <v>3.9003953137834744</v>
      </c>
      <c r="FJ85" s="50">
        <v>2.5885433957709867</v>
      </c>
      <c r="FK85" s="50">
        <v>0.13543722588425131</v>
      </c>
      <c r="FL85" s="50">
        <v>1.0442060073151487</v>
      </c>
      <c r="FM85" s="50">
        <v>2.2580206253193218</v>
      </c>
      <c r="FN85" s="50">
        <v>3.546041161893414</v>
      </c>
      <c r="FO85" s="50">
        <v>3.0354694780879803</v>
      </c>
      <c r="FP85" s="50">
        <v>4.797516454800312</v>
      </c>
      <c r="FQ85" s="50">
        <v>8.3186555662587338</v>
      </c>
      <c r="FS85" s="50">
        <v>0.54555642375975077</v>
      </c>
      <c r="FT85" s="50">
        <v>0.30692865900955729</v>
      </c>
      <c r="FU85" s="50">
        <v>0.28484175524416666</v>
      </c>
      <c r="FV85" s="50">
        <v>0</v>
      </c>
      <c r="FW85" s="50">
        <v>0</v>
      </c>
      <c r="FX85" s="50">
        <v>0</v>
      </c>
      <c r="FY85" s="50">
        <v>0</v>
      </c>
      <c r="FZ85" s="50">
        <v>0</v>
      </c>
      <c r="GA85" s="50">
        <v>0.39428422834162535</v>
      </c>
      <c r="GB85" s="50">
        <v>0.11760931070862951</v>
      </c>
      <c r="GC85" s="50">
        <v>0.15165631728664436</v>
      </c>
      <c r="GD85" s="50">
        <v>0.45477195785504126</v>
      </c>
    </row>
    <row r="86" spans="4:186" ht="15.75" thickBot="1" x14ac:dyDescent="0.3">
      <c r="D86" s="39">
        <v>8.3333333333333301E-2</v>
      </c>
      <c r="E86" s="50">
        <v>0.9580493513669962</v>
      </c>
      <c r="F86" s="50">
        <v>0.79515167653229013</v>
      </c>
      <c r="G86" s="50">
        <v>0.77058289892630094</v>
      </c>
      <c r="H86" s="50">
        <v>0</v>
      </c>
      <c r="I86" s="50">
        <v>0.11367342858471084</v>
      </c>
      <c r="J86" s="50">
        <v>0</v>
      </c>
      <c r="K86" s="50">
        <v>0</v>
      </c>
      <c r="L86" s="50">
        <v>0.11616774183723139</v>
      </c>
      <c r="M86" s="50">
        <v>0.41646395981887563</v>
      </c>
      <c r="N86" s="50">
        <v>2.2042605141651594</v>
      </c>
      <c r="O86" s="50">
        <v>0.41033458115729848</v>
      </c>
      <c r="P86" s="50">
        <v>0.65935891579476102</v>
      </c>
      <c r="R86" s="50">
        <v>1.0254594929338474</v>
      </c>
      <c r="S86" s="50">
        <v>0.54973006143559155</v>
      </c>
      <c r="T86" s="50">
        <v>0.64011548200535529</v>
      </c>
      <c r="U86" s="50">
        <v>0</v>
      </c>
      <c r="V86" s="50">
        <v>0.54913252881244079</v>
      </c>
      <c r="W86" s="50">
        <v>0</v>
      </c>
      <c r="X86" s="50">
        <v>0</v>
      </c>
      <c r="Y86" s="50">
        <v>0.10239456385683425</v>
      </c>
      <c r="Z86" s="50">
        <v>0.45779875543537302</v>
      </c>
      <c r="AA86" s="50">
        <v>0.45688226520611197</v>
      </c>
      <c r="AB86" s="50">
        <v>0.15567842927751921</v>
      </c>
      <c r="AC86" s="50">
        <v>0.32181167705632613</v>
      </c>
      <c r="AE86" s="50">
        <v>0.77675988686856434</v>
      </c>
      <c r="AF86" s="50">
        <v>0.13365505199082114</v>
      </c>
      <c r="AG86" s="50">
        <v>1.6054739810425351</v>
      </c>
      <c r="AH86" s="50">
        <v>0.45126923678919367</v>
      </c>
      <c r="AI86" s="50">
        <v>0.13865627594553762</v>
      </c>
      <c r="AJ86" s="50">
        <v>0.12620616035459037</v>
      </c>
      <c r="AK86" s="50">
        <v>0.11402755116101716</v>
      </c>
      <c r="AL86" s="50">
        <v>0</v>
      </c>
      <c r="AM86" s="50">
        <v>0.47551806818682152</v>
      </c>
      <c r="AN86" s="50">
        <v>0.92461163085131015</v>
      </c>
      <c r="AO86" s="50">
        <v>0.35048204607098976</v>
      </c>
      <c r="AP86" s="50">
        <v>1.5428651858295543</v>
      </c>
      <c r="AR86" s="50">
        <v>0.50497596254880306</v>
      </c>
      <c r="AS86" s="50">
        <v>0</v>
      </c>
      <c r="AT86" s="50">
        <v>0.11017244348998445</v>
      </c>
      <c r="AU86" s="50">
        <v>0.27440597891340957</v>
      </c>
      <c r="AV86" s="50">
        <v>0.28793783433008219</v>
      </c>
      <c r="AW86" s="50">
        <v>0</v>
      </c>
      <c r="AX86" s="50">
        <v>0</v>
      </c>
      <c r="AY86" s="50">
        <v>0</v>
      </c>
      <c r="AZ86" s="50">
        <v>0</v>
      </c>
      <c r="BA86" s="50">
        <v>0.1119138094644274</v>
      </c>
      <c r="BB86" s="50">
        <v>0.31343576601301365</v>
      </c>
      <c r="BC86" s="50">
        <v>0.11017244348998451</v>
      </c>
      <c r="BE86" s="50">
        <v>1.3489672463042297</v>
      </c>
      <c r="BF86" s="50">
        <v>1.0024747064168029</v>
      </c>
      <c r="BG86" s="50">
        <v>2.3061758579806471</v>
      </c>
      <c r="BH86" s="50">
        <v>1.6192162075775098</v>
      </c>
      <c r="BI86" s="50">
        <v>0.54318100000381653</v>
      </c>
      <c r="BJ86" s="50">
        <v>0.46660233878528573</v>
      </c>
      <c r="BK86" s="50">
        <v>0.55512737277851032</v>
      </c>
      <c r="BL86" s="50">
        <v>0.93158541651504179</v>
      </c>
      <c r="BM86" s="50">
        <v>1.3531140453741244</v>
      </c>
      <c r="BN86" s="50">
        <v>2.4547395807448531</v>
      </c>
      <c r="BO86" s="50">
        <v>0.87425174107680359</v>
      </c>
      <c r="BP86" s="50">
        <v>0.8600884739594854</v>
      </c>
      <c r="BR86" s="50">
        <v>1.5256312136139472</v>
      </c>
      <c r="BS86" s="50">
        <v>1.0415813044211655</v>
      </c>
      <c r="BT86" s="50">
        <v>0.84525969170238502</v>
      </c>
      <c r="BU86" s="50">
        <v>0</v>
      </c>
      <c r="BV86" s="50">
        <v>0.14563571844119072</v>
      </c>
      <c r="BW86" s="50">
        <v>0.12857246481126744</v>
      </c>
      <c r="BX86" s="50">
        <v>0</v>
      </c>
      <c r="BY86" s="50">
        <v>0</v>
      </c>
      <c r="BZ86" s="50">
        <v>0.39329522154141888</v>
      </c>
      <c r="CA86" s="50">
        <v>0.53374825743376286</v>
      </c>
      <c r="CB86" s="50">
        <v>1.0278837460518384</v>
      </c>
      <c r="CC86" s="50">
        <v>2.0993137850597563</v>
      </c>
      <c r="CE86" s="50">
        <v>0.16028945025581334</v>
      </c>
      <c r="CF86" s="50">
        <v>0.50095205494772055</v>
      </c>
      <c r="CG86" s="50">
        <v>0.67756965548579329</v>
      </c>
      <c r="CH86" s="50">
        <v>0.33693401187406097</v>
      </c>
      <c r="CI86" s="50">
        <v>0.14857635175347711</v>
      </c>
      <c r="CJ86" s="50">
        <v>0</v>
      </c>
      <c r="CK86" s="50">
        <v>0</v>
      </c>
      <c r="CL86" s="50">
        <v>0</v>
      </c>
      <c r="CM86" s="50">
        <v>0</v>
      </c>
      <c r="CN86" s="50">
        <v>0.4915405091021694</v>
      </c>
      <c r="CO86" s="50">
        <v>0</v>
      </c>
      <c r="CP86" s="50">
        <v>0.11438240843120204</v>
      </c>
      <c r="CR86" s="50">
        <v>0.89876996521510488</v>
      </c>
      <c r="CS86" s="50">
        <v>0.13629001622629319</v>
      </c>
      <c r="CT86" s="50">
        <v>0.30779798060193481</v>
      </c>
      <c r="CU86" s="50">
        <v>0.5386867106526142</v>
      </c>
      <c r="CV86" s="50">
        <v>0</v>
      </c>
      <c r="CW86" s="50">
        <v>0.15388215752641496</v>
      </c>
      <c r="CX86" s="50">
        <v>0</v>
      </c>
      <c r="CY86" s="50">
        <v>0</v>
      </c>
      <c r="CZ86" s="50">
        <v>0.12976662871558442</v>
      </c>
      <c r="DA86" s="50">
        <v>0.31105794992041463</v>
      </c>
      <c r="DB86" s="50">
        <v>0.42890522619053911</v>
      </c>
      <c r="DC86" s="50">
        <v>0.27193093996833445</v>
      </c>
      <c r="DD86" s="81"/>
      <c r="DE86" s="50">
        <v>0.4443178440818002</v>
      </c>
      <c r="DF86" s="50">
        <v>0.68883912803481284</v>
      </c>
      <c r="DG86" s="50">
        <v>0.42288822621606215</v>
      </c>
      <c r="DH86" s="50">
        <v>0.71988585549395767</v>
      </c>
      <c r="DI86" s="50">
        <v>0.79234658148681458</v>
      </c>
      <c r="DJ86" s="50">
        <v>0.15794335661980197</v>
      </c>
      <c r="DK86" s="50">
        <v>0</v>
      </c>
      <c r="DL86" s="50">
        <v>0.11652702325884406</v>
      </c>
      <c r="DM86" s="50">
        <v>0.15209975653045127</v>
      </c>
      <c r="DN86" s="50">
        <v>0.10844923549378116</v>
      </c>
      <c r="DO86" s="50">
        <v>0.42058393629592122</v>
      </c>
      <c r="DP86" s="50">
        <v>0.6932381369422308</v>
      </c>
      <c r="DQ86" s="81"/>
      <c r="DS86" s="50">
        <v>2.4920004059573575</v>
      </c>
      <c r="DT86" s="50">
        <v>0.71123000660376778</v>
      </c>
      <c r="DU86" s="50">
        <v>1.0291906942283788</v>
      </c>
      <c r="DV86" s="50">
        <v>0.50761651877163971</v>
      </c>
      <c r="DW86" s="50">
        <v>0.72825844680192331</v>
      </c>
      <c r="DX86" s="50">
        <v>0.48227888806447206</v>
      </c>
      <c r="DY86" s="50">
        <v>0.15327689032330002</v>
      </c>
      <c r="DZ86" s="50">
        <v>0.37373758479611352</v>
      </c>
      <c r="EA86" s="50">
        <v>0.41033458115729887</v>
      </c>
      <c r="EB86" s="50">
        <v>0.96698076726794746</v>
      </c>
      <c r="EC86" s="50">
        <v>0.55468627570777818</v>
      </c>
      <c r="ED86" s="50">
        <v>2.3912581227353007</v>
      </c>
      <c r="EF86" s="50">
        <v>5.9904192029137331</v>
      </c>
      <c r="EG86" s="50">
        <v>3.2542423133186444</v>
      </c>
      <c r="EH86" s="50">
        <v>2.0932464079376945</v>
      </c>
      <c r="EI86" s="50">
        <v>0.54726306410044878</v>
      </c>
      <c r="EJ86" s="50">
        <v>0.6579717656557732</v>
      </c>
      <c r="EK86" s="50">
        <v>1.6350907638075121</v>
      </c>
      <c r="EL86" s="50">
        <v>1.1802845880809718</v>
      </c>
      <c r="EM86" s="50">
        <v>0.7282584468019242</v>
      </c>
      <c r="EN86" s="50">
        <v>2.5125966007505109</v>
      </c>
      <c r="EO86" s="50">
        <v>3.1496323327846762</v>
      </c>
      <c r="EP86" s="50">
        <v>7.1314144723468162</v>
      </c>
      <c r="EQ86" s="50">
        <v>5.4372070528425898</v>
      </c>
      <c r="ES86" s="50">
        <v>0</v>
      </c>
      <c r="ET86" s="50">
        <v>0</v>
      </c>
      <c r="EU86" s="50">
        <v>0.32348777618180979</v>
      </c>
      <c r="EV86" s="50">
        <v>0</v>
      </c>
      <c r="EW86" s="50">
        <v>0</v>
      </c>
      <c r="EX86" s="50">
        <v>0</v>
      </c>
      <c r="EY86" s="50">
        <v>0</v>
      </c>
      <c r="EZ86" s="50">
        <v>0</v>
      </c>
      <c r="FA86" s="50">
        <v>0</v>
      </c>
      <c r="FB86" s="50">
        <v>0</v>
      </c>
      <c r="FC86" s="50">
        <v>0</v>
      </c>
      <c r="FD86" s="50">
        <v>0</v>
      </c>
      <c r="FF86" s="50">
        <v>8.6980990851977946</v>
      </c>
      <c r="FG86" s="50">
        <v>6.4993710173738064</v>
      </c>
      <c r="FH86" s="50">
        <v>9.9494303127951209</v>
      </c>
      <c r="FI86" s="50">
        <v>4.2826556313581889</v>
      </c>
      <c r="FJ86" s="50">
        <v>2.6875481880222325</v>
      </c>
      <c r="FK86" s="50">
        <v>0.14596980904352705</v>
      </c>
      <c r="FL86" s="50">
        <v>1.2455297036028488</v>
      </c>
      <c r="FM86" s="50">
        <v>2.1145334972963834</v>
      </c>
      <c r="FN86" s="50">
        <v>3.1106068834659042</v>
      </c>
      <c r="FO86" s="50">
        <v>3.4665657239876699</v>
      </c>
      <c r="FP86" s="50">
        <v>5.4792126814335766</v>
      </c>
      <c r="FQ86" s="50">
        <v>7.6954573386178202</v>
      </c>
      <c r="FS86" s="50">
        <v>0.52790861302747782</v>
      </c>
      <c r="FT86" s="50">
        <v>0.31507678764259484</v>
      </c>
      <c r="FU86" s="50">
        <v>0.13151321509291006</v>
      </c>
      <c r="FV86" s="50">
        <v>0</v>
      </c>
      <c r="FW86" s="50">
        <v>0</v>
      </c>
      <c r="FX86" s="50">
        <v>0</v>
      </c>
      <c r="FY86" s="50">
        <v>0</v>
      </c>
      <c r="FZ86" s="50">
        <v>0</v>
      </c>
      <c r="GA86" s="50">
        <v>0.2894422809736184</v>
      </c>
      <c r="GB86" s="50">
        <v>0.13073503241245368</v>
      </c>
      <c r="GC86" s="50">
        <v>0.13543722588425153</v>
      </c>
      <c r="GD86" s="50">
        <v>0.42389271089465824</v>
      </c>
    </row>
    <row r="87" spans="4:186" ht="15.75" thickBot="1" x14ac:dyDescent="0.3">
      <c r="D87" s="39">
        <v>0.125</v>
      </c>
      <c r="E87" s="50">
        <v>1.1699794842328701</v>
      </c>
      <c r="F87" s="50">
        <v>0.81269116175319711</v>
      </c>
      <c r="G87" s="50">
        <v>0.62928923586879504</v>
      </c>
      <c r="H87" s="50">
        <v>0</v>
      </c>
      <c r="I87" s="50">
        <v>0.14109353799781868</v>
      </c>
      <c r="J87" s="50">
        <v>0</v>
      </c>
      <c r="K87" s="50">
        <v>0.10472162499960015</v>
      </c>
      <c r="L87" s="50">
        <v>0.27118387736467547</v>
      </c>
      <c r="M87" s="50">
        <v>0.47776460653571728</v>
      </c>
      <c r="N87" s="50">
        <v>1.7625957139870738</v>
      </c>
      <c r="O87" s="50">
        <v>0.34321212541033613</v>
      </c>
      <c r="P87" s="50">
        <v>0.68751286822984559</v>
      </c>
      <c r="R87" s="50">
        <v>1.1096509713060352</v>
      </c>
      <c r="S87" s="50">
        <v>0.65461107511637728</v>
      </c>
      <c r="T87" s="50">
        <v>0.72825844680192364</v>
      </c>
      <c r="U87" s="50">
        <v>0</v>
      </c>
      <c r="V87" s="50">
        <v>0.53727262929985731</v>
      </c>
      <c r="W87" s="50">
        <v>0</v>
      </c>
      <c r="X87" s="50">
        <v>0</v>
      </c>
      <c r="Y87" s="50">
        <v>0.13704712834917882</v>
      </c>
      <c r="Z87" s="50">
        <v>0.49483959357624951</v>
      </c>
      <c r="AA87" s="50">
        <v>0.37005244218452554</v>
      </c>
      <c r="AB87" s="50">
        <v>0.26746908172190215</v>
      </c>
      <c r="AC87" s="50">
        <v>0.30698656279364722</v>
      </c>
      <c r="AE87" s="50">
        <v>0.88012857376449083</v>
      </c>
      <c r="AF87" s="50">
        <v>0.14764191203619062</v>
      </c>
      <c r="AG87" s="50">
        <v>1.3109179006631098</v>
      </c>
      <c r="AH87" s="50">
        <v>0.40326000413322993</v>
      </c>
      <c r="AI87" s="50">
        <v>0.11724780693320215</v>
      </c>
      <c r="AJ87" s="50">
        <v>0.13420846825613159</v>
      </c>
      <c r="AK87" s="50">
        <v>0.11086680559298724</v>
      </c>
      <c r="AL87" s="50">
        <v>0.10674409030821649</v>
      </c>
      <c r="AM87" s="50">
        <v>0.65501901719549527</v>
      </c>
      <c r="AN87" s="50">
        <v>1.0014262755729957</v>
      </c>
      <c r="AO87" s="50">
        <v>0.34321212541033602</v>
      </c>
      <c r="AP87" s="50">
        <v>1.5627195092321475</v>
      </c>
      <c r="AR87" s="50">
        <v>0.47834550472214954</v>
      </c>
      <c r="AS87" s="50">
        <v>0</v>
      </c>
      <c r="AT87" s="50">
        <v>0.11017244348998445</v>
      </c>
      <c r="AU87" s="50">
        <v>0.27130829266050221</v>
      </c>
      <c r="AV87" s="50">
        <v>0.32097580298872874</v>
      </c>
      <c r="AW87" s="50">
        <v>0</v>
      </c>
      <c r="AX87" s="50">
        <v>0</v>
      </c>
      <c r="AY87" s="50">
        <v>0</v>
      </c>
      <c r="AZ87" s="50">
        <v>0</v>
      </c>
      <c r="BA87" s="50">
        <v>0.10948098666349997</v>
      </c>
      <c r="BB87" s="50">
        <v>0.27130829266050238</v>
      </c>
      <c r="BC87" s="50">
        <v>0.1190627564966118</v>
      </c>
      <c r="BE87" s="50">
        <v>1.5453377257214662</v>
      </c>
      <c r="BF87" s="50">
        <v>0.95252691793218258</v>
      </c>
      <c r="BG87" s="50">
        <v>2.3879476597223546</v>
      </c>
      <c r="BH87" s="50">
        <v>1.8712487651792731</v>
      </c>
      <c r="BI87" s="50">
        <v>0.5408124815446288</v>
      </c>
      <c r="BJ87" s="50">
        <v>0.42577200239137003</v>
      </c>
      <c r="BK87" s="50">
        <v>0.4664594575964901</v>
      </c>
      <c r="BL87" s="50">
        <v>0.91767273584964071</v>
      </c>
      <c r="BM87" s="50">
        <v>1.4537785211813212</v>
      </c>
      <c r="BN87" s="50">
        <v>2.335395009744146</v>
      </c>
      <c r="BO87" s="50">
        <v>0.81010272548708606</v>
      </c>
      <c r="BP87" s="50">
        <v>0.81611541777253427</v>
      </c>
      <c r="BR87" s="50">
        <v>1.4819056299823039</v>
      </c>
      <c r="BS87" s="50">
        <v>1.0795556131398816</v>
      </c>
      <c r="BT87" s="50">
        <v>0.7814142280435219</v>
      </c>
      <c r="BU87" s="50">
        <v>0</v>
      </c>
      <c r="BV87" s="50">
        <v>0.14191226055354972</v>
      </c>
      <c r="BW87" s="50">
        <v>0.12503397444002246</v>
      </c>
      <c r="BX87" s="50">
        <v>0.12126530098489409</v>
      </c>
      <c r="BY87" s="50">
        <v>0</v>
      </c>
      <c r="BZ87" s="50">
        <v>0.45779875543537246</v>
      </c>
      <c r="CA87" s="50">
        <v>0.51635741646441258</v>
      </c>
      <c r="CB87" s="50">
        <v>1.3045730946362206</v>
      </c>
      <c r="CC87" s="50">
        <v>1.7330556235202692</v>
      </c>
      <c r="CE87" s="50">
        <v>0.14731128084148046</v>
      </c>
      <c r="CF87" s="50">
        <v>0.49352455160695596</v>
      </c>
      <c r="CG87" s="50">
        <v>0.55512737277851065</v>
      </c>
      <c r="CH87" s="50">
        <v>0.30585297543736267</v>
      </c>
      <c r="CI87" s="50">
        <v>0.13664679619261039</v>
      </c>
      <c r="CJ87" s="50">
        <v>0</v>
      </c>
      <c r="CK87" s="50">
        <v>0</v>
      </c>
      <c r="CL87" s="50">
        <v>0</v>
      </c>
      <c r="CM87" s="50">
        <v>0</v>
      </c>
      <c r="CN87" s="50">
        <v>0.51064555020206703</v>
      </c>
      <c r="CO87" s="50">
        <v>0</v>
      </c>
      <c r="CP87" s="50">
        <v>0.12200547372557631</v>
      </c>
      <c r="CR87" s="50">
        <v>0.79548873215557325</v>
      </c>
      <c r="CS87" s="50">
        <v>0.15862709314725487</v>
      </c>
      <c r="CT87" s="50">
        <v>0.30698656279364722</v>
      </c>
      <c r="CU87" s="50">
        <v>0.49368880428530876</v>
      </c>
      <c r="CV87" s="50">
        <v>0</v>
      </c>
      <c r="CW87" s="50">
        <v>0.11370880780281513</v>
      </c>
      <c r="CX87" s="50">
        <v>0</v>
      </c>
      <c r="CY87" s="50">
        <v>0</v>
      </c>
      <c r="CZ87" s="50">
        <v>0.11517757953329762</v>
      </c>
      <c r="DA87" s="50">
        <v>0.36457027357410271</v>
      </c>
      <c r="DB87" s="50">
        <v>0.35600134777185227</v>
      </c>
      <c r="DC87" s="50">
        <v>0.12803557511822944</v>
      </c>
      <c r="DD87" s="81"/>
      <c r="DE87" s="50">
        <v>0.49487674555533018</v>
      </c>
      <c r="DF87" s="50">
        <v>0.5644184381802565</v>
      </c>
      <c r="DG87" s="50">
        <v>0.5038471046305949</v>
      </c>
      <c r="DH87" s="50">
        <v>0.73520206763567597</v>
      </c>
      <c r="DI87" s="50">
        <v>0.49822804399855564</v>
      </c>
      <c r="DJ87" s="50">
        <v>0.14127065993878415</v>
      </c>
      <c r="DK87" s="50">
        <v>0</v>
      </c>
      <c r="DL87" s="50">
        <v>0.11833454594268446</v>
      </c>
      <c r="DM87" s="50">
        <v>0.12117914301130321</v>
      </c>
      <c r="DN87" s="50">
        <v>0</v>
      </c>
      <c r="DO87" s="50">
        <v>0.46882072971734817</v>
      </c>
      <c r="DP87" s="50">
        <v>0.81932005581236322</v>
      </c>
      <c r="DQ87" s="81"/>
      <c r="DS87" s="50">
        <v>2.1792596893291472</v>
      </c>
      <c r="DT87" s="50">
        <v>0.67938872389027938</v>
      </c>
      <c r="DU87" s="50">
        <v>1.0862496210552437</v>
      </c>
      <c r="DV87" s="50">
        <v>0.49946063399834262</v>
      </c>
      <c r="DW87" s="50">
        <v>0.67615707153072235</v>
      </c>
      <c r="DX87" s="50">
        <v>0.39329522154141877</v>
      </c>
      <c r="DY87" s="50">
        <v>0.14647190234832314</v>
      </c>
      <c r="DZ87" s="50">
        <v>0.38024530828644826</v>
      </c>
      <c r="EA87" s="50">
        <v>0.38837498843120433</v>
      </c>
      <c r="EB87" s="50">
        <v>1.038558270748932</v>
      </c>
      <c r="EC87" s="50">
        <v>0.52061150881473939</v>
      </c>
      <c r="ED87" s="50">
        <v>2.3517340016171269</v>
      </c>
      <c r="EF87" s="50">
        <v>5.8051493381708319</v>
      </c>
      <c r="EG87" s="50">
        <v>3.1870697289378849</v>
      </c>
      <c r="EH87" s="50">
        <v>2.2580206253193205</v>
      </c>
      <c r="EI87" s="50">
        <v>0.54973006143559155</v>
      </c>
      <c r="EJ87" s="50">
        <v>0.71352676481073674</v>
      </c>
      <c r="EK87" s="50">
        <v>1.6779294196483485</v>
      </c>
      <c r="EL87" s="50">
        <v>1.2976615284349198</v>
      </c>
      <c r="EM87" s="50">
        <v>0.72381785878373284</v>
      </c>
      <c r="EN87" s="50">
        <v>2.533879659317126</v>
      </c>
      <c r="EO87" s="50">
        <v>3.0666822886311484</v>
      </c>
      <c r="EP87" s="50">
        <v>6.6767990476077328</v>
      </c>
      <c r="EQ87" s="50">
        <v>5.2564213217203326</v>
      </c>
      <c r="ES87" s="50">
        <v>0.11367342858471072</v>
      </c>
      <c r="ET87" s="50">
        <v>0</v>
      </c>
      <c r="EU87" s="50">
        <v>0.3176467807027869</v>
      </c>
      <c r="EV87" s="50">
        <v>0</v>
      </c>
      <c r="EW87" s="50">
        <v>0</v>
      </c>
      <c r="EX87" s="50">
        <v>0</v>
      </c>
      <c r="EY87" s="50">
        <v>0</v>
      </c>
      <c r="EZ87" s="50">
        <v>0</v>
      </c>
      <c r="FA87" s="50">
        <v>0</v>
      </c>
      <c r="FB87" s="50">
        <v>0</v>
      </c>
      <c r="FC87" s="50">
        <v>0</v>
      </c>
      <c r="FD87" s="50">
        <v>0</v>
      </c>
      <c r="FF87" s="50">
        <v>8.1922042647401145</v>
      </c>
      <c r="FG87" s="50">
        <v>6.2889763281758606</v>
      </c>
      <c r="FH87" s="50">
        <v>10.513746427054411</v>
      </c>
      <c r="FI87" s="50">
        <v>4.7758246273403744</v>
      </c>
      <c r="FJ87" s="50">
        <v>2.2136848931779656</v>
      </c>
      <c r="FK87" s="50">
        <v>0.15077202612496476</v>
      </c>
      <c r="FL87" s="50">
        <v>1.0235972788136187</v>
      </c>
      <c r="FM87" s="50">
        <v>1.5928192262104051</v>
      </c>
      <c r="FN87" s="50">
        <v>2.5552825658564338</v>
      </c>
      <c r="FO87" s="50">
        <v>2.6839695624099646</v>
      </c>
      <c r="FP87" s="50">
        <v>5.5089370979021313</v>
      </c>
      <c r="FQ87" s="50">
        <v>7.3913529156457924</v>
      </c>
      <c r="FS87" s="50">
        <v>0.5140675864750065</v>
      </c>
      <c r="FT87" s="50">
        <v>0.32336786226624509</v>
      </c>
      <c r="FU87" s="50">
        <v>0.33110226235787527</v>
      </c>
      <c r="FV87" s="50">
        <v>0</v>
      </c>
      <c r="FW87" s="50">
        <v>0</v>
      </c>
      <c r="FX87" s="50">
        <v>0</v>
      </c>
      <c r="FY87" s="50">
        <v>0</v>
      </c>
      <c r="FZ87" s="50">
        <v>0</v>
      </c>
      <c r="GA87" s="50">
        <v>0.30004054194802399</v>
      </c>
      <c r="GB87" s="50">
        <v>0</v>
      </c>
      <c r="GC87" s="50">
        <v>0.1223271483489143</v>
      </c>
      <c r="GD87" s="50">
        <v>0.39348651298823345</v>
      </c>
    </row>
    <row r="88" spans="4:186" ht="15.75" thickBot="1" x14ac:dyDescent="0.3">
      <c r="D88" s="39">
        <v>0.16666666666666699</v>
      </c>
      <c r="E88" s="50">
        <v>1.2052633359956531</v>
      </c>
      <c r="F88" s="50">
        <v>0.88542812036884366</v>
      </c>
      <c r="G88" s="50">
        <v>0.51178453614012098</v>
      </c>
      <c r="H88" s="50">
        <v>0</v>
      </c>
      <c r="I88" s="50">
        <v>0.15198523795837843</v>
      </c>
      <c r="J88" s="50">
        <v>0</v>
      </c>
      <c r="K88" s="50">
        <v>0</v>
      </c>
      <c r="L88" s="50">
        <v>0.34844916100566664</v>
      </c>
      <c r="M88" s="50">
        <v>0.45670615743526149</v>
      </c>
      <c r="N88" s="50">
        <v>1.4461123738204362</v>
      </c>
      <c r="O88" s="50">
        <v>0.42058393629592122</v>
      </c>
      <c r="P88" s="50">
        <v>0.6455748598102734</v>
      </c>
      <c r="R88" s="50">
        <v>1.2052633359956524</v>
      </c>
      <c r="S88" s="50">
        <v>0.71284766331576377</v>
      </c>
      <c r="T88" s="50">
        <v>0.80814040523135577</v>
      </c>
      <c r="U88" s="50">
        <v>0</v>
      </c>
      <c r="V88" s="50">
        <v>0.67052636854379932</v>
      </c>
      <c r="W88" s="50">
        <v>0</v>
      </c>
      <c r="X88" s="50">
        <v>0</v>
      </c>
      <c r="Y88" s="50">
        <v>0.12052812792699023</v>
      </c>
      <c r="Z88" s="50">
        <v>0.5006203718499439</v>
      </c>
      <c r="AA88" s="50">
        <v>0.47400022780327494</v>
      </c>
      <c r="AB88" s="50">
        <v>0.16161275714292214</v>
      </c>
      <c r="AC88" s="50">
        <v>0.31351797507869417</v>
      </c>
      <c r="AE88" s="50">
        <v>0.76750672332763015</v>
      </c>
      <c r="AF88" s="50">
        <v>0.16157974575394332</v>
      </c>
      <c r="AG88" s="50">
        <v>1.3671247237656245</v>
      </c>
      <c r="AH88" s="50">
        <v>0.30752734933320547</v>
      </c>
      <c r="AI88" s="50">
        <v>0.26969385940172874</v>
      </c>
      <c r="AJ88" s="50">
        <v>0.10585327660543202</v>
      </c>
      <c r="AK88" s="50">
        <v>0.15112818037034903</v>
      </c>
      <c r="AL88" s="50">
        <v>0.13785013683065964</v>
      </c>
      <c r="AM88" s="50">
        <v>0.53625288884112432</v>
      </c>
      <c r="AN88" s="50">
        <v>0.96877368541612419</v>
      </c>
      <c r="AO88" s="50">
        <v>0.33871987748835375</v>
      </c>
      <c r="AP88" s="50">
        <v>1.3489672463042297</v>
      </c>
      <c r="AR88" s="50">
        <v>0.69467440334433483</v>
      </c>
      <c r="AS88" s="50">
        <v>0</v>
      </c>
      <c r="AT88" s="50">
        <v>0.10810676447718026</v>
      </c>
      <c r="AU88" s="50">
        <v>0.15748862554638038</v>
      </c>
      <c r="AV88" s="50">
        <v>0.34933205541995777</v>
      </c>
      <c r="AW88" s="50">
        <v>0</v>
      </c>
      <c r="AX88" s="50">
        <v>0</v>
      </c>
      <c r="AY88" s="50">
        <v>0</v>
      </c>
      <c r="AZ88" s="50">
        <v>0</v>
      </c>
      <c r="BA88" s="50">
        <v>0.11797155679134316</v>
      </c>
      <c r="BB88" s="50">
        <v>0.30585297543736278</v>
      </c>
      <c r="BC88" s="50">
        <v>0.13744824164141489</v>
      </c>
      <c r="BE88" s="50">
        <v>1.4939666586427724</v>
      </c>
      <c r="BF88" s="50">
        <v>1.1751981147627322</v>
      </c>
      <c r="BG88" s="50">
        <v>2.4278753653336667</v>
      </c>
      <c r="BH88" s="50">
        <v>1.6671504628563814</v>
      </c>
      <c r="BI88" s="50">
        <v>0.43096867648095638</v>
      </c>
      <c r="BJ88" s="50">
        <v>0.3495677455427364</v>
      </c>
      <c r="BK88" s="50">
        <v>0.47075859617709798</v>
      </c>
      <c r="BL88" s="50">
        <v>0.93333432485084045</v>
      </c>
      <c r="BM88" s="50">
        <v>1.4004490944553283</v>
      </c>
      <c r="BN88" s="50">
        <v>2.2389478165249512</v>
      </c>
      <c r="BO88" s="50">
        <v>0.93988292144223828</v>
      </c>
      <c r="BP88" s="50">
        <v>0.90218733785592964</v>
      </c>
      <c r="BR88" s="50">
        <v>1.293262679546731</v>
      </c>
      <c r="BS88" s="50">
        <v>1.2027946079393914</v>
      </c>
      <c r="BT88" s="50">
        <v>0.85512643734046379</v>
      </c>
      <c r="BU88" s="50">
        <v>0</v>
      </c>
      <c r="BV88" s="50">
        <v>0.27418035734512047</v>
      </c>
      <c r="BW88" s="50">
        <v>0.15658178348706669</v>
      </c>
      <c r="BX88" s="50">
        <v>0</v>
      </c>
      <c r="BY88" s="50">
        <v>0</v>
      </c>
      <c r="BZ88" s="50">
        <v>0.52061150881473917</v>
      </c>
      <c r="CA88" s="50">
        <v>0.46860574008615935</v>
      </c>
      <c r="CB88" s="50">
        <v>1.3837583341318667</v>
      </c>
      <c r="CC88" s="50">
        <v>1.9801767051838337</v>
      </c>
      <c r="CE88" s="50">
        <v>0.14314627332867824</v>
      </c>
      <c r="CF88" s="50">
        <v>0.47287941670553124</v>
      </c>
      <c r="CG88" s="50">
        <v>0.48601349396496812</v>
      </c>
      <c r="CH88" s="50">
        <v>0.27285420515066811</v>
      </c>
      <c r="CI88" s="50">
        <v>0.12052812792699023</v>
      </c>
      <c r="CJ88" s="50">
        <v>0</v>
      </c>
      <c r="CK88" s="50">
        <v>0</v>
      </c>
      <c r="CL88" s="50">
        <v>0</v>
      </c>
      <c r="CM88" s="50">
        <v>0</v>
      </c>
      <c r="CN88" s="50">
        <v>0.49822804399855536</v>
      </c>
      <c r="CO88" s="50">
        <v>0</v>
      </c>
      <c r="CP88" s="50">
        <v>0.10640522043363139</v>
      </c>
      <c r="CR88" s="50">
        <v>0.66074801417800644</v>
      </c>
      <c r="CS88" s="50">
        <v>0.15235353805190385</v>
      </c>
      <c r="CT88" s="50">
        <v>0.30214798517860053</v>
      </c>
      <c r="CU88" s="50">
        <v>0.62133909737711213</v>
      </c>
      <c r="CV88" s="50">
        <v>0</v>
      </c>
      <c r="CW88" s="50">
        <v>0.10515763846618405</v>
      </c>
      <c r="CX88" s="50">
        <v>0</v>
      </c>
      <c r="CY88" s="50">
        <v>0</v>
      </c>
      <c r="CZ88" s="50">
        <v>0.1321770932816953</v>
      </c>
      <c r="DA88" s="50">
        <v>0.48711556496057229</v>
      </c>
      <c r="DB88" s="50">
        <v>0.28863752995878228</v>
      </c>
      <c r="DC88" s="50">
        <v>0.16118077046416618</v>
      </c>
      <c r="DD88" s="81"/>
      <c r="DE88" s="50">
        <v>0.43198591133265662</v>
      </c>
      <c r="DF88" s="50">
        <v>0.71771534684068183</v>
      </c>
      <c r="DG88" s="50">
        <v>0.46753177776937699</v>
      </c>
      <c r="DH88" s="50">
        <v>0.87252169195960028</v>
      </c>
      <c r="DI88" s="50">
        <v>0.54555642375975077</v>
      </c>
      <c r="DJ88" s="50">
        <v>0.14813979076445996</v>
      </c>
      <c r="DK88" s="50">
        <v>0</v>
      </c>
      <c r="DL88" s="50">
        <v>0.14773216996117045</v>
      </c>
      <c r="DM88" s="50">
        <v>0.13708720451473527</v>
      </c>
      <c r="DN88" s="50">
        <v>0.12274865223976331</v>
      </c>
      <c r="DO88" s="50">
        <v>0.64507312953024776</v>
      </c>
      <c r="DP88" s="50">
        <v>0.67052636854379888</v>
      </c>
      <c r="DQ88" s="81"/>
      <c r="DS88" s="50">
        <v>2.3386567341471309</v>
      </c>
      <c r="DT88" s="50">
        <v>0.69518783599418377</v>
      </c>
      <c r="DU88" s="50">
        <v>1.2242269245592021</v>
      </c>
      <c r="DV88" s="50">
        <v>0.46328789103686868</v>
      </c>
      <c r="DW88" s="50">
        <v>0.63198426106255412</v>
      </c>
      <c r="DX88" s="50">
        <v>0.43205378384400167</v>
      </c>
      <c r="DY88" s="50">
        <v>0.14397291002209467</v>
      </c>
      <c r="DZ88" s="50">
        <v>0.37466267740846149</v>
      </c>
      <c r="EA88" s="50">
        <v>0.42681470887333689</v>
      </c>
      <c r="EB88" s="50">
        <v>0.99959328101505673</v>
      </c>
      <c r="EC88" s="50">
        <v>0.63383028008588349</v>
      </c>
      <c r="ED88" s="50">
        <v>2.4988153531606039</v>
      </c>
      <c r="EF88" s="50">
        <v>6.2425502287937054</v>
      </c>
      <c r="EG88" s="50">
        <v>3.2859098812214622</v>
      </c>
      <c r="EH88" s="50">
        <v>2.526199388719728</v>
      </c>
      <c r="EI88" s="50">
        <v>0.64084161378701554</v>
      </c>
      <c r="EJ88" s="50">
        <v>0.75073399753404846</v>
      </c>
      <c r="EK88" s="50">
        <v>1.7325216088495647</v>
      </c>
      <c r="EL88" s="50">
        <v>1.3467089310709384</v>
      </c>
      <c r="EM88" s="50">
        <v>0.74469595153626311</v>
      </c>
      <c r="EN88" s="50">
        <v>2.6384433605336071</v>
      </c>
      <c r="EO88" s="50">
        <v>2.9156887775116447</v>
      </c>
      <c r="EP88" s="50">
        <v>6.1905355775568669</v>
      </c>
      <c r="EQ88" s="50">
        <v>5.2676012286232989</v>
      </c>
      <c r="ES88" s="50">
        <v>0.10472162499960005</v>
      </c>
      <c r="ET88" s="50">
        <v>0</v>
      </c>
      <c r="EU88" s="50">
        <v>0.3405699592234398</v>
      </c>
      <c r="EV88" s="50">
        <v>0</v>
      </c>
      <c r="EW88" s="50">
        <v>0</v>
      </c>
      <c r="EX88" s="50">
        <v>0</v>
      </c>
      <c r="EY88" s="50">
        <v>0</v>
      </c>
      <c r="EZ88" s="50">
        <v>0</v>
      </c>
      <c r="FA88" s="50">
        <v>0</v>
      </c>
      <c r="FB88" s="50">
        <v>0</v>
      </c>
      <c r="FC88" s="50">
        <v>0</v>
      </c>
      <c r="FD88" s="50">
        <v>0</v>
      </c>
      <c r="FF88" s="50">
        <v>7.0074653123944959</v>
      </c>
      <c r="FG88" s="50">
        <v>7.0832497426251582</v>
      </c>
      <c r="FH88" s="50">
        <v>10.939693651971414</v>
      </c>
      <c r="FI88" s="50">
        <v>5.7690169835222376</v>
      </c>
      <c r="FJ88" s="50">
        <v>2.9005946464970944</v>
      </c>
      <c r="FK88" s="50">
        <v>0.13584847224111296</v>
      </c>
      <c r="FL88" s="50">
        <v>1.3534914479506155</v>
      </c>
      <c r="FM88" s="50">
        <v>1.817161425635677</v>
      </c>
      <c r="FN88" s="50">
        <v>2.9065002927463577</v>
      </c>
      <c r="FO88" s="50">
        <v>3.3365308855464786</v>
      </c>
      <c r="FP88" s="50">
        <v>5.9440393686990198</v>
      </c>
      <c r="FQ88" s="50">
        <v>7.3704405809271183</v>
      </c>
      <c r="FS88" s="50">
        <v>0.64284130723183552</v>
      </c>
      <c r="FT88" s="50">
        <v>0.3327493319527135</v>
      </c>
      <c r="FU88" s="50">
        <v>0.27795689357779674</v>
      </c>
      <c r="FV88" s="50">
        <v>0</v>
      </c>
      <c r="FW88" s="50">
        <v>0</v>
      </c>
      <c r="FX88" s="50">
        <v>0</v>
      </c>
      <c r="FY88" s="50">
        <v>0</v>
      </c>
      <c r="FZ88" s="50">
        <v>0</v>
      </c>
      <c r="GA88" s="50">
        <v>0.30668940061393135</v>
      </c>
      <c r="GB88" s="50">
        <v>0</v>
      </c>
      <c r="GC88" s="50">
        <v>0.1309681639786924</v>
      </c>
      <c r="GD88" s="50">
        <v>0.47508406936829523</v>
      </c>
    </row>
    <row r="89" spans="4:186" ht="15.75" thickBot="1" x14ac:dyDescent="0.3">
      <c r="D89" s="39">
        <v>0.20833333333333301</v>
      </c>
      <c r="E89" s="50">
        <v>1.6004040669586754</v>
      </c>
      <c r="F89" s="50">
        <v>1.0024747064168029</v>
      </c>
      <c r="G89" s="50">
        <v>0.55995454040419779</v>
      </c>
      <c r="H89" s="50">
        <v>0</v>
      </c>
      <c r="I89" s="50">
        <v>0.13545047892350268</v>
      </c>
      <c r="J89" s="50">
        <v>0</v>
      </c>
      <c r="K89" s="50">
        <v>0</v>
      </c>
      <c r="L89" s="50">
        <v>0.16162766698581293</v>
      </c>
      <c r="M89" s="50">
        <v>0.31428595298070267</v>
      </c>
      <c r="N89" s="50">
        <v>1.1214766375798411</v>
      </c>
      <c r="O89" s="50">
        <v>0.32373969189132801</v>
      </c>
      <c r="P89" s="50">
        <v>0.71206462025614192</v>
      </c>
      <c r="R89" s="50">
        <v>1.1037694413273875</v>
      </c>
      <c r="S89" s="50">
        <v>0.77102302241814902</v>
      </c>
      <c r="T89" s="50">
        <v>0.81451623713485966</v>
      </c>
      <c r="U89" s="50">
        <v>0.12699167362838931</v>
      </c>
      <c r="V89" s="50">
        <v>0.76290782713344929</v>
      </c>
      <c r="W89" s="50">
        <v>0</v>
      </c>
      <c r="X89" s="50">
        <v>0</v>
      </c>
      <c r="Y89" s="50">
        <v>0.13112373889490411</v>
      </c>
      <c r="Z89" s="50">
        <v>0.49714653436303208</v>
      </c>
      <c r="AA89" s="50">
        <v>0.45477195785504126</v>
      </c>
      <c r="AB89" s="50">
        <v>0.26823400713632578</v>
      </c>
      <c r="AC89" s="50">
        <v>0.3226490010352121</v>
      </c>
      <c r="AE89" s="50">
        <v>0.79077861377292513</v>
      </c>
      <c r="AF89" s="50">
        <v>0.12262900986666736</v>
      </c>
      <c r="AG89" s="50">
        <v>1.6464192970862979</v>
      </c>
      <c r="AH89" s="50">
        <v>0.3324968346836441</v>
      </c>
      <c r="AI89" s="50">
        <v>0.15895864061052206</v>
      </c>
      <c r="AJ89" s="50">
        <v>0.10411990613596293</v>
      </c>
      <c r="AK89" s="50">
        <v>0.14942374335862474</v>
      </c>
      <c r="AL89" s="50">
        <v>0.1253735354406314</v>
      </c>
      <c r="AM89" s="50">
        <v>0.6898945504173587</v>
      </c>
      <c r="AN89" s="50">
        <v>0.87007005936800108</v>
      </c>
      <c r="AO89" s="50">
        <v>0.32897527361932238</v>
      </c>
      <c r="AP89" s="50">
        <v>1.1076881457507977</v>
      </c>
      <c r="AR89" s="50">
        <v>0.55995454040419801</v>
      </c>
      <c r="AS89" s="50">
        <v>0</v>
      </c>
      <c r="AT89" s="50">
        <v>0.11869827892399354</v>
      </c>
      <c r="AU89" s="50">
        <v>0.15977103413953941</v>
      </c>
      <c r="AV89" s="50">
        <v>0.14191226055354958</v>
      </c>
      <c r="AW89" s="50">
        <v>0</v>
      </c>
      <c r="AX89" s="50">
        <v>0</v>
      </c>
      <c r="AY89" s="50">
        <v>0</v>
      </c>
      <c r="AZ89" s="50">
        <v>0</v>
      </c>
      <c r="BA89" s="50">
        <v>0.13386627894269748</v>
      </c>
      <c r="BB89" s="50">
        <v>0.31343576601301365</v>
      </c>
      <c r="BC89" s="50">
        <v>0.12016066437572816</v>
      </c>
      <c r="BE89" s="50">
        <v>1.7064890641397656</v>
      </c>
      <c r="BF89" s="50">
        <v>1.0436672476694091</v>
      </c>
      <c r="BG89" s="50">
        <v>2.033214371160851</v>
      </c>
      <c r="BH89" s="50">
        <v>1.8945783529609752</v>
      </c>
      <c r="BI89" s="50">
        <v>0.41391917863623395</v>
      </c>
      <c r="BJ89" s="50">
        <v>0.31684573554535111</v>
      </c>
      <c r="BK89" s="50">
        <v>0.54081248154462902</v>
      </c>
      <c r="BL89" s="50">
        <v>1.0404385809821348</v>
      </c>
      <c r="BM89" s="50">
        <v>1.2977349269640082</v>
      </c>
      <c r="BN89" s="50">
        <v>2.2644022154028893</v>
      </c>
      <c r="BO89" s="50">
        <v>0.92183189087119988</v>
      </c>
      <c r="BP89" s="50">
        <v>1.0517681217288875</v>
      </c>
      <c r="BR89" s="50">
        <v>1.4556002323955701</v>
      </c>
      <c r="BS89" s="50">
        <v>0.92144763414798003</v>
      </c>
      <c r="BT89" s="50">
        <v>0.6428413072318353</v>
      </c>
      <c r="BU89" s="50">
        <v>0</v>
      </c>
      <c r="BV89" s="50">
        <v>0.27043818426128102</v>
      </c>
      <c r="BW89" s="50">
        <v>0.1358484722411131</v>
      </c>
      <c r="BX89" s="50">
        <v>0</v>
      </c>
      <c r="BY89" s="50">
        <v>0</v>
      </c>
      <c r="BZ89" s="50">
        <v>0.45779875543537274</v>
      </c>
      <c r="CA89" s="50">
        <v>0.5290731169016516</v>
      </c>
      <c r="CB89" s="50">
        <v>1.4269477217176547</v>
      </c>
      <c r="CC89" s="50">
        <v>2.0361883556306273</v>
      </c>
      <c r="CE89" s="50">
        <v>0.146471902348323</v>
      </c>
      <c r="CF89" s="50">
        <v>0.44472548643885546</v>
      </c>
      <c r="CG89" s="50">
        <v>0.45688226520611197</v>
      </c>
      <c r="CH89" s="50">
        <v>0.15388215752641488</v>
      </c>
      <c r="CI89" s="50">
        <v>0.11191380946442746</v>
      </c>
      <c r="CJ89" s="50">
        <v>0</v>
      </c>
      <c r="CK89" s="50">
        <v>0</v>
      </c>
      <c r="CL89" s="50">
        <v>0</v>
      </c>
      <c r="CM89" s="50">
        <v>0</v>
      </c>
      <c r="CN89" s="50">
        <v>0.42288822621606215</v>
      </c>
      <c r="CO89" s="50">
        <v>0</v>
      </c>
      <c r="CP89" s="50">
        <v>0</v>
      </c>
      <c r="CR89" s="50">
        <v>0.77675988686856434</v>
      </c>
      <c r="CS89" s="50">
        <v>0.26910999177284611</v>
      </c>
      <c r="CT89" s="50">
        <v>0.27795689357779674</v>
      </c>
      <c r="CU89" s="50">
        <v>0.67667479079084214</v>
      </c>
      <c r="CV89" s="50">
        <v>0</v>
      </c>
      <c r="CW89" s="50">
        <v>0.27053753092688726</v>
      </c>
      <c r="CX89" s="50">
        <v>0</v>
      </c>
      <c r="CY89" s="50">
        <v>0</v>
      </c>
      <c r="CZ89" s="50">
        <v>0.15254405933629087</v>
      </c>
      <c r="DA89" s="50">
        <v>0.33624439787328064</v>
      </c>
      <c r="DB89" s="50">
        <v>0.30668940061393141</v>
      </c>
      <c r="DC89" s="50">
        <v>0.13785013683065969</v>
      </c>
      <c r="DD89" s="81"/>
      <c r="DE89" s="50">
        <v>0.43402518056909328</v>
      </c>
      <c r="DF89" s="50">
        <v>0.55637459183162163</v>
      </c>
      <c r="DG89" s="50">
        <v>0.38872280578512136</v>
      </c>
      <c r="DH89" s="50">
        <v>0.62410060044491866</v>
      </c>
      <c r="DI89" s="50">
        <v>0.50723873422839738</v>
      </c>
      <c r="DJ89" s="50">
        <v>0.12936775616100102</v>
      </c>
      <c r="DK89" s="50">
        <v>0</v>
      </c>
      <c r="DL89" s="50">
        <v>0.12163501201421752</v>
      </c>
      <c r="DM89" s="50">
        <v>0.12659851083172061</v>
      </c>
      <c r="DN89" s="50">
        <v>0.12957352364502808</v>
      </c>
      <c r="DO89" s="50">
        <v>0.67376018694792761</v>
      </c>
      <c r="DP89" s="50">
        <v>0.78921271598310794</v>
      </c>
      <c r="DQ89" s="81"/>
      <c r="DS89" s="50">
        <v>1.6854323686331372</v>
      </c>
      <c r="DT89" s="50">
        <v>0.7864773714934844</v>
      </c>
      <c r="DU89" s="50">
        <v>0.78921271598310794</v>
      </c>
      <c r="DV89" s="50">
        <v>0.49368880428530898</v>
      </c>
      <c r="DW89" s="50">
        <v>0.66353206114602437</v>
      </c>
      <c r="DX89" s="50">
        <v>0.42681470887333667</v>
      </c>
      <c r="DY89" s="50">
        <v>0.13034709488421814</v>
      </c>
      <c r="DZ89" s="50">
        <v>0.37373758479611363</v>
      </c>
      <c r="EA89" s="50">
        <v>0.43521771278183441</v>
      </c>
      <c r="EB89" s="50">
        <v>1.1864965995157142</v>
      </c>
      <c r="EC89" s="50">
        <v>0.64507312953024776</v>
      </c>
      <c r="ED89" s="50">
        <v>2.5641780650388779</v>
      </c>
      <c r="EF89" s="50">
        <v>6.8670080921645038</v>
      </c>
      <c r="EG89" s="50">
        <v>3.2723130300285033</v>
      </c>
      <c r="EH89" s="50">
        <v>2.8444556779622547</v>
      </c>
      <c r="EI89" s="50">
        <v>0.76173550833831871</v>
      </c>
      <c r="EJ89" s="50">
        <v>0.82253307198609271</v>
      </c>
      <c r="EK89" s="50">
        <v>1.891651610400011</v>
      </c>
      <c r="EL89" s="50">
        <v>1.4651294999987343</v>
      </c>
      <c r="EM89" s="50">
        <v>0.78608712470694231</v>
      </c>
      <c r="EN89" s="50">
        <v>2.7684236228689323</v>
      </c>
      <c r="EO89" s="50">
        <v>2.774392326230362</v>
      </c>
      <c r="EP89" s="50">
        <v>5.8881007123355209</v>
      </c>
      <c r="EQ89" s="50">
        <v>5.1620301154263064</v>
      </c>
      <c r="ES89" s="50">
        <v>0.10742398693589204</v>
      </c>
      <c r="ET89" s="50">
        <v>0</v>
      </c>
      <c r="EU89" s="50">
        <v>0.30942510313126403</v>
      </c>
      <c r="EV89" s="50">
        <v>0</v>
      </c>
      <c r="EW89" s="50">
        <v>0</v>
      </c>
      <c r="EX89" s="50">
        <v>0</v>
      </c>
      <c r="EY89" s="50">
        <v>0</v>
      </c>
      <c r="EZ89" s="50">
        <v>0</v>
      </c>
      <c r="FA89" s="50">
        <v>0</v>
      </c>
      <c r="FB89" s="50">
        <v>0</v>
      </c>
      <c r="FC89" s="50">
        <v>0</v>
      </c>
      <c r="FD89" s="50">
        <v>0.10539291543079687</v>
      </c>
      <c r="FF89" s="50">
        <v>8.1257813116965245</v>
      </c>
      <c r="FG89" s="50">
        <v>6.9712144932793656</v>
      </c>
      <c r="FH89" s="50">
        <v>9.9577008280102124</v>
      </c>
      <c r="FI89" s="50">
        <v>6.1521778073282691</v>
      </c>
      <c r="FJ89" s="50">
        <v>2.6983031480297246</v>
      </c>
      <c r="FK89" s="50">
        <v>0.13339343930569697</v>
      </c>
      <c r="FL89" s="50">
        <v>1.4508511326149129</v>
      </c>
      <c r="FM89" s="50">
        <v>1.7223961622059658</v>
      </c>
      <c r="FN89" s="50">
        <v>2.840739055159978</v>
      </c>
      <c r="FO89" s="50">
        <v>3.4242566039087836</v>
      </c>
      <c r="FP89" s="50">
        <v>5.5987549701787644</v>
      </c>
      <c r="FQ89" s="50">
        <v>6.6306132480855284</v>
      </c>
      <c r="FS89" s="50">
        <v>0.73271715964405737</v>
      </c>
      <c r="FT89" s="50">
        <v>0.34327658646170622</v>
      </c>
      <c r="FU89" s="50">
        <v>0.11296738446837015</v>
      </c>
      <c r="FV89" s="50">
        <v>0</v>
      </c>
      <c r="FW89" s="50">
        <v>0</v>
      </c>
      <c r="FX89" s="50">
        <v>0</v>
      </c>
      <c r="FY89" s="50">
        <v>0</v>
      </c>
      <c r="FZ89" s="50">
        <v>0</v>
      </c>
      <c r="GA89" s="50">
        <v>0.50411035417612138</v>
      </c>
      <c r="GB89" s="50">
        <v>0</v>
      </c>
      <c r="GC89" s="50">
        <v>0.13916845271668377</v>
      </c>
      <c r="GD89" s="50">
        <v>0.56237858267594176</v>
      </c>
    </row>
    <row r="90" spans="4:186" ht="15.75" thickBot="1" x14ac:dyDescent="0.3">
      <c r="D90" s="39">
        <v>0.25</v>
      </c>
      <c r="E90" s="50">
        <v>1.4437468687708808</v>
      </c>
      <c r="F90" s="50">
        <v>0.74405094497373514</v>
      </c>
      <c r="G90" s="50">
        <v>0.65382199103246175</v>
      </c>
      <c r="H90" s="50">
        <v>0</v>
      </c>
      <c r="I90" s="50">
        <v>0.29974788005436853</v>
      </c>
      <c r="J90" s="50">
        <v>0.13750178247375811</v>
      </c>
      <c r="K90" s="50">
        <v>0</v>
      </c>
      <c r="L90" s="50">
        <v>0.14191226055354972</v>
      </c>
      <c r="M90" s="50">
        <v>0.48682151663713025</v>
      </c>
      <c r="N90" s="50">
        <v>1.2519683855098211</v>
      </c>
      <c r="O90" s="50">
        <v>0.37005244218452554</v>
      </c>
      <c r="P90" s="50">
        <v>0.92809415688166141</v>
      </c>
      <c r="R90" s="50">
        <v>1.0479825172515616</v>
      </c>
      <c r="S90" s="50">
        <v>0.83587555923925627</v>
      </c>
      <c r="T90" s="50">
        <v>0.80021751676898978</v>
      </c>
      <c r="U90" s="50">
        <v>0.15658178348706644</v>
      </c>
      <c r="V90" s="50">
        <v>0.86506966899729687</v>
      </c>
      <c r="W90" s="50">
        <v>0.10515763846618412</v>
      </c>
      <c r="X90" s="50">
        <v>0.10948098666349997</v>
      </c>
      <c r="Y90" s="50">
        <v>0.10844923549378108</v>
      </c>
      <c r="Z90" s="50">
        <v>0.50294523055253404</v>
      </c>
      <c r="AA90" s="50">
        <v>0.39828898081809666</v>
      </c>
      <c r="AB90" s="50">
        <v>0.26746908172190215</v>
      </c>
      <c r="AC90" s="50">
        <v>0.32939994044338256</v>
      </c>
      <c r="AE90" s="50">
        <v>0.80973123234453193</v>
      </c>
      <c r="AF90" s="50">
        <v>0</v>
      </c>
      <c r="AG90" s="50">
        <v>1.5109617836635989</v>
      </c>
      <c r="AH90" s="50">
        <v>0.29675245583215576</v>
      </c>
      <c r="AI90" s="50">
        <v>0.29577600785278091</v>
      </c>
      <c r="AJ90" s="50">
        <v>0.15885544305437871</v>
      </c>
      <c r="AK90" s="50">
        <v>0.1576352174937373</v>
      </c>
      <c r="AL90" s="50">
        <v>0.12237668688031123</v>
      </c>
      <c r="AM90" s="50">
        <v>0.68546901088291656</v>
      </c>
      <c r="AN90" s="50">
        <v>1.0254594929338485</v>
      </c>
      <c r="AO90" s="50">
        <v>0.30501807241720108</v>
      </c>
      <c r="AP90" s="50">
        <v>0.94917310154027268</v>
      </c>
      <c r="AR90" s="50">
        <v>0.63875546373112768</v>
      </c>
      <c r="AS90" s="50">
        <v>0</v>
      </c>
      <c r="AT90" s="50">
        <v>0.11509433009857033</v>
      </c>
      <c r="AU90" s="50">
        <v>0.34865503648584434</v>
      </c>
      <c r="AV90" s="50">
        <v>0.36184961115632081</v>
      </c>
      <c r="AW90" s="50">
        <v>0.10973418388335796</v>
      </c>
      <c r="AX90" s="50">
        <v>0</v>
      </c>
      <c r="AY90" s="50">
        <v>0</v>
      </c>
      <c r="AZ90" s="50">
        <v>0</v>
      </c>
      <c r="BA90" s="50">
        <v>0.15070086248888739</v>
      </c>
      <c r="BB90" s="50">
        <v>0.30086634114202593</v>
      </c>
      <c r="BC90" s="50">
        <v>0</v>
      </c>
      <c r="BE90" s="50">
        <v>1.8672233006181678</v>
      </c>
      <c r="BF90" s="50">
        <v>0.96238056696085472</v>
      </c>
      <c r="BG90" s="50">
        <v>2.1730391611497315</v>
      </c>
      <c r="BH90" s="50">
        <v>1.7826558244854511</v>
      </c>
      <c r="BI90" s="50">
        <v>0.37466267740846165</v>
      </c>
      <c r="BJ90" s="50">
        <v>0.43310671705439507</v>
      </c>
      <c r="BK90" s="50">
        <v>0.51064555020206737</v>
      </c>
      <c r="BL90" s="50">
        <v>0.51406758647500617</v>
      </c>
      <c r="BM90" s="50">
        <v>1.2954608592685788</v>
      </c>
      <c r="BN90" s="50">
        <v>2.1328940333806332</v>
      </c>
      <c r="BO90" s="50">
        <v>0.7776376204667188</v>
      </c>
      <c r="BP90" s="50">
        <v>0.88012857376449083</v>
      </c>
      <c r="BR90" s="50">
        <v>1.6284211203567314</v>
      </c>
      <c r="BS90" s="50">
        <v>1.1774815301508879</v>
      </c>
      <c r="BT90" s="50">
        <v>0.7829697967208028</v>
      </c>
      <c r="BU90" s="50">
        <v>0.10411990613596293</v>
      </c>
      <c r="BV90" s="50">
        <v>0.15241497918762795</v>
      </c>
      <c r="BW90" s="50">
        <v>0.28067190849798485</v>
      </c>
      <c r="BX90" s="50">
        <v>0</v>
      </c>
      <c r="BY90" s="50">
        <v>0</v>
      </c>
      <c r="BZ90" s="50">
        <v>0.40931890196249671</v>
      </c>
      <c r="CA90" s="50">
        <v>0.63875546373112824</v>
      </c>
      <c r="CB90" s="50">
        <v>1.463617936442613</v>
      </c>
      <c r="CC90" s="50">
        <v>2.2612099195168858</v>
      </c>
      <c r="CE90" s="50">
        <v>0.14480272302935673</v>
      </c>
      <c r="CF90" s="50">
        <v>0.42435961897046193</v>
      </c>
      <c r="CG90" s="50">
        <v>0.47943595758110669</v>
      </c>
      <c r="CH90" s="50">
        <v>0.1503311725270107</v>
      </c>
      <c r="CI90" s="50">
        <v>0.13505326369619675</v>
      </c>
      <c r="CJ90" s="50">
        <v>0</v>
      </c>
      <c r="CK90" s="50">
        <v>0</v>
      </c>
      <c r="CL90" s="50">
        <v>0</v>
      </c>
      <c r="CM90" s="50">
        <v>0</v>
      </c>
      <c r="CN90" s="50">
        <v>0.39828898081809644</v>
      </c>
      <c r="CO90" s="50">
        <v>0</v>
      </c>
      <c r="CP90" s="50">
        <v>0</v>
      </c>
      <c r="CR90" s="50">
        <v>0.73122890588203748</v>
      </c>
      <c r="CS90" s="50">
        <v>0.15283013897302503</v>
      </c>
      <c r="CT90" s="50">
        <v>0.28561368370079215</v>
      </c>
      <c r="CU90" s="50">
        <v>0.71079904518955517</v>
      </c>
      <c r="CV90" s="50">
        <v>0</v>
      </c>
      <c r="CW90" s="50">
        <v>0.37005244218452515</v>
      </c>
      <c r="CX90" s="50">
        <v>0</v>
      </c>
      <c r="CY90" s="50">
        <v>0</v>
      </c>
      <c r="CZ90" s="50">
        <v>0.12778043954050597</v>
      </c>
      <c r="DA90" s="50">
        <v>0.27795689357779685</v>
      </c>
      <c r="DB90" s="50">
        <v>0.31770207490842511</v>
      </c>
      <c r="DC90" s="50">
        <v>0.29577600785278091</v>
      </c>
      <c r="DD90" s="81"/>
      <c r="DE90" s="50">
        <v>0.42590644963075169</v>
      </c>
      <c r="DF90" s="50">
        <v>0.48252152375742435</v>
      </c>
      <c r="DG90" s="50">
        <v>0.41788959946070703</v>
      </c>
      <c r="DH90" s="50">
        <v>0.45998917639688613</v>
      </c>
      <c r="DI90" s="50">
        <v>0.55392493123416742</v>
      </c>
      <c r="DJ90" s="50">
        <v>0.14596980904352722</v>
      </c>
      <c r="DK90" s="50">
        <v>0</v>
      </c>
      <c r="DL90" s="50">
        <v>0.10913634582560015</v>
      </c>
      <c r="DM90" s="50">
        <v>0.11189047139774375</v>
      </c>
      <c r="DN90" s="50">
        <v>0</v>
      </c>
      <c r="DO90" s="50">
        <v>0.77125048520233086</v>
      </c>
      <c r="DP90" s="50">
        <v>0.8145162371348601</v>
      </c>
      <c r="DQ90" s="81"/>
      <c r="DS90" s="50">
        <v>1.5777215145964101</v>
      </c>
      <c r="DT90" s="50">
        <v>0.77786638226770399</v>
      </c>
      <c r="DU90" s="50">
        <v>0.97957775392495827</v>
      </c>
      <c r="DV90" s="50">
        <v>0.52659090909132966</v>
      </c>
      <c r="DW90" s="50">
        <v>0.88181249277343521</v>
      </c>
      <c r="DX90" s="50">
        <v>0.54235123358010073</v>
      </c>
      <c r="DY90" s="50">
        <v>0.27871633822283731</v>
      </c>
      <c r="DZ90" s="50">
        <v>0.3896724539141373</v>
      </c>
      <c r="EA90" s="50">
        <v>0.45343879672191945</v>
      </c>
      <c r="EB90" s="50">
        <v>1.2263461859320377</v>
      </c>
      <c r="EC90" s="50">
        <v>0.56468789319075308</v>
      </c>
      <c r="ED90" s="50">
        <v>2.4045305705483173</v>
      </c>
      <c r="EF90" s="50">
        <v>6.6696295060958848</v>
      </c>
      <c r="EG90" s="50">
        <v>3.134002136853181</v>
      </c>
      <c r="EH90" s="50">
        <v>3.0823686127248382</v>
      </c>
      <c r="EI90" s="50">
        <v>1.0068159838624289</v>
      </c>
      <c r="EJ90" s="50">
        <v>0.95271699247956632</v>
      </c>
      <c r="EK90" s="50">
        <v>2.0896115992438835</v>
      </c>
      <c r="EL90" s="50">
        <v>1.7038474406707262</v>
      </c>
      <c r="EM90" s="50">
        <v>0.87508968198569848</v>
      </c>
      <c r="EN90" s="50">
        <v>2.8369019475449702</v>
      </c>
      <c r="EO90" s="50">
        <v>2.694714979420219</v>
      </c>
      <c r="EP90" s="50">
        <v>5.610803936573622</v>
      </c>
      <c r="EQ90" s="50">
        <v>4.9497699102112094</v>
      </c>
      <c r="ES90" s="50">
        <v>0</v>
      </c>
      <c r="ET90" s="50">
        <v>0</v>
      </c>
      <c r="EU90" s="50">
        <v>0.2965675578558557</v>
      </c>
      <c r="EV90" s="50">
        <v>0</v>
      </c>
      <c r="EW90" s="50">
        <v>0</v>
      </c>
      <c r="EX90" s="50">
        <v>0</v>
      </c>
      <c r="EY90" s="50">
        <v>0</v>
      </c>
      <c r="EZ90" s="50">
        <v>0</v>
      </c>
      <c r="FA90" s="50">
        <v>0</v>
      </c>
      <c r="FB90" s="50">
        <v>0</v>
      </c>
      <c r="FC90" s="50">
        <v>0</v>
      </c>
      <c r="FD90" s="50">
        <v>0.11191380946442746</v>
      </c>
      <c r="FF90" s="50">
        <v>8.2515499154572822</v>
      </c>
      <c r="FG90" s="50">
        <v>6.7507005910410083</v>
      </c>
      <c r="FH90" s="50">
        <v>9.1924023174972103</v>
      </c>
      <c r="FI90" s="50">
        <v>5.9176744823555572</v>
      </c>
      <c r="FJ90" s="50">
        <v>3.4496005059187822</v>
      </c>
      <c r="FK90" s="50">
        <v>0.12542389299878215</v>
      </c>
      <c r="FL90" s="50">
        <v>1.5305420399376972</v>
      </c>
      <c r="FM90" s="50">
        <v>1.8420789877384787</v>
      </c>
      <c r="FN90" s="50">
        <v>2.6936391494717467</v>
      </c>
      <c r="FO90" s="50">
        <v>2.7271232331282675</v>
      </c>
      <c r="FP90" s="50">
        <v>5.5387688226170528</v>
      </c>
      <c r="FQ90" s="50">
        <v>6.4441785075983971</v>
      </c>
      <c r="FS90" s="50">
        <v>0.83222249868579912</v>
      </c>
      <c r="FT90" s="50">
        <v>0.35303742953854134</v>
      </c>
      <c r="FU90" s="50">
        <v>0.15895864061052212</v>
      </c>
      <c r="FV90" s="50">
        <v>0</v>
      </c>
      <c r="FW90" s="50">
        <v>0</v>
      </c>
      <c r="FX90" s="50">
        <v>0</v>
      </c>
      <c r="FY90" s="50">
        <v>0</v>
      </c>
      <c r="FZ90" s="50">
        <v>0</v>
      </c>
      <c r="GA90" s="50">
        <v>0.48454665342511694</v>
      </c>
      <c r="GB90" s="50">
        <v>0</v>
      </c>
      <c r="GC90" s="50">
        <v>0.14813979076445996</v>
      </c>
      <c r="GD90" s="50">
        <v>0.72381785878373284</v>
      </c>
    </row>
    <row r="91" spans="4:186" ht="15.75" thickBot="1" x14ac:dyDescent="0.3">
      <c r="D91" s="39">
        <v>0.29166666666666702</v>
      </c>
      <c r="E91" s="50">
        <v>1.5902962817595707</v>
      </c>
      <c r="F91" s="50">
        <v>0.74405094497373514</v>
      </c>
      <c r="G91" s="50">
        <v>0.7208675178890539</v>
      </c>
      <c r="H91" s="50">
        <v>0</v>
      </c>
      <c r="I91" s="50">
        <v>0.41988429586101345</v>
      </c>
      <c r="J91" s="50">
        <v>0.33604343785482571</v>
      </c>
      <c r="K91" s="50">
        <v>0.13865627594553759</v>
      </c>
      <c r="L91" s="50">
        <v>0.41888615611483604</v>
      </c>
      <c r="M91" s="50">
        <v>0.27362935867981747</v>
      </c>
      <c r="N91" s="50">
        <v>1.0517681217288875</v>
      </c>
      <c r="O91" s="50">
        <v>0.41852056826020401</v>
      </c>
      <c r="P91" s="50">
        <v>0.722341684136107</v>
      </c>
      <c r="R91" s="50">
        <v>1.2136672338027532</v>
      </c>
      <c r="S91" s="50">
        <v>0.84672312490291446</v>
      </c>
      <c r="T91" s="50">
        <v>0.74018872536134117</v>
      </c>
      <c r="U91" s="50">
        <v>0.3100503506102546</v>
      </c>
      <c r="V91" s="50">
        <v>1.0746733464526279</v>
      </c>
      <c r="W91" s="50">
        <v>0.12976662871558442</v>
      </c>
      <c r="X91" s="50">
        <v>0.13987136787893825</v>
      </c>
      <c r="Y91" s="50">
        <v>0.1249962833306177</v>
      </c>
      <c r="Z91" s="50">
        <v>0.70328537573341854</v>
      </c>
      <c r="AA91" s="50">
        <v>0.45477195785504126</v>
      </c>
      <c r="AB91" s="50">
        <v>0.14640209842462959</v>
      </c>
      <c r="AC91" s="50">
        <v>0.32855097194298194</v>
      </c>
      <c r="AE91" s="50">
        <v>0.73719403422423491</v>
      </c>
      <c r="AF91" s="50">
        <v>0.12470040242997733</v>
      </c>
      <c r="AG91" s="50">
        <v>1.5677095624438697</v>
      </c>
      <c r="AH91" s="50">
        <v>0.31428595298070233</v>
      </c>
      <c r="AI91" s="50">
        <v>0.37005244218452543</v>
      </c>
      <c r="AJ91" s="50">
        <v>0.38252508766726356</v>
      </c>
      <c r="AK91" s="50">
        <v>0.34844916100566664</v>
      </c>
      <c r="AL91" s="50">
        <v>0.14689119189097816</v>
      </c>
      <c r="AM91" s="50">
        <v>0.64366056113575398</v>
      </c>
      <c r="AN91" s="50">
        <v>0.91421634500330273</v>
      </c>
      <c r="AO91" s="50">
        <v>0.3681579794442944</v>
      </c>
      <c r="AP91" s="50">
        <v>0.89536123320845851</v>
      </c>
      <c r="AR91" s="50">
        <v>0.66074801417800644</v>
      </c>
      <c r="AS91" s="50">
        <v>0</v>
      </c>
      <c r="AT91" s="50">
        <v>0.12089633987626522</v>
      </c>
      <c r="AU91" s="50">
        <v>0.62271882840008941</v>
      </c>
      <c r="AV91" s="50">
        <v>0.46005995122131754</v>
      </c>
      <c r="AW91" s="50">
        <v>0.15794335661980191</v>
      </c>
      <c r="AX91" s="50">
        <v>0.10708367888852309</v>
      </c>
      <c r="AY91" s="50">
        <v>0</v>
      </c>
      <c r="AZ91" s="50">
        <v>0</v>
      </c>
      <c r="BA91" s="50">
        <v>0.15027435086733998</v>
      </c>
      <c r="BB91" s="50">
        <v>0.30169365417464011</v>
      </c>
      <c r="BC91" s="50">
        <v>0.12880301908660716</v>
      </c>
      <c r="BE91" s="50">
        <v>2.0124775226363729</v>
      </c>
      <c r="BF91" s="50">
        <v>0.8304866933388656</v>
      </c>
      <c r="BG91" s="50">
        <v>2.5399661126791897</v>
      </c>
      <c r="BH91" s="50">
        <v>1.7686339501613391</v>
      </c>
      <c r="BI91" s="50">
        <v>0.37005244218452554</v>
      </c>
      <c r="BJ91" s="50">
        <v>0.49024714418670029</v>
      </c>
      <c r="BK91" s="50">
        <v>0.86506966899729687</v>
      </c>
      <c r="BL91" s="50">
        <v>0.64968970138866167</v>
      </c>
      <c r="BM91" s="50">
        <v>1.0888333653558031</v>
      </c>
      <c r="BN91" s="50">
        <v>2.5850532253705993</v>
      </c>
      <c r="BO91" s="50">
        <v>1.0570832676508952</v>
      </c>
      <c r="BP91" s="50">
        <v>0.8868771341889583</v>
      </c>
      <c r="BR91" s="50">
        <v>1.479501240570553</v>
      </c>
      <c r="BS91" s="50">
        <v>1.0562414174640335</v>
      </c>
      <c r="BT91" s="50">
        <v>0.89706451981610424</v>
      </c>
      <c r="BU91" s="50">
        <v>0.10446505471560438</v>
      </c>
      <c r="BV91" s="50">
        <v>0.13347216846320137</v>
      </c>
      <c r="BW91" s="50">
        <v>0.39726119405195492</v>
      </c>
      <c r="BX91" s="50">
        <v>0.11760931070862951</v>
      </c>
      <c r="BY91" s="50">
        <v>0</v>
      </c>
      <c r="BZ91" s="50">
        <v>0.3805882554677793</v>
      </c>
      <c r="CA91" s="50">
        <v>0.69180385159691871</v>
      </c>
      <c r="CB91" s="50">
        <v>1.9549724105435811</v>
      </c>
      <c r="CC91" s="50">
        <v>3.0510492739986952</v>
      </c>
      <c r="CE91" s="50">
        <v>0.14815386001138905</v>
      </c>
      <c r="CF91" s="50">
        <v>0.40787084115417382</v>
      </c>
      <c r="CG91" s="50">
        <v>0.52211171838862203</v>
      </c>
      <c r="CH91" s="50">
        <v>0.30086634114202576</v>
      </c>
      <c r="CI91" s="50">
        <v>0.31930839956171336</v>
      </c>
      <c r="CJ91" s="50">
        <v>0</v>
      </c>
      <c r="CK91" s="50">
        <v>0</v>
      </c>
      <c r="CL91" s="50">
        <v>0</v>
      </c>
      <c r="CM91" s="50">
        <v>0</v>
      </c>
      <c r="CN91" s="50">
        <v>0.45582629736895119</v>
      </c>
      <c r="CO91" s="50">
        <v>0</v>
      </c>
      <c r="CP91" s="50">
        <v>0</v>
      </c>
      <c r="CR91" s="50">
        <v>0.93683870539659742</v>
      </c>
      <c r="CS91" s="50">
        <v>0.26910999177284617</v>
      </c>
      <c r="CT91" s="50">
        <v>0.14563571844119072</v>
      </c>
      <c r="CU91" s="50">
        <v>0.89343344973244154</v>
      </c>
      <c r="CV91" s="50">
        <v>0.31516517649217546</v>
      </c>
      <c r="CW91" s="50">
        <v>0.48682151663712991</v>
      </c>
      <c r="CX91" s="50">
        <v>0</v>
      </c>
      <c r="CY91" s="50">
        <v>0.1190627564966119</v>
      </c>
      <c r="CZ91" s="50">
        <v>0.14000681464281953</v>
      </c>
      <c r="DA91" s="50">
        <v>0.1358484722411131</v>
      </c>
      <c r="DB91" s="50">
        <v>0.33782615795647075</v>
      </c>
      <c r="DC91" s="50">
        <v>0.15895864061052192</v>
      </c>
      <c r="DD91" s="81"/>
      <c r="DE91" s="50">
        <v>0.44018147500509996</v>
      </c>
      <c r="DF91" s="50">
        <v>0.73906476764418483</v>
      </c>
      <c r="DG91" s="50">
        <v>0.40022085610535557</v>
      </c>
      <c r="DH91" s="50">
        <v>0.50062037184994423</v>
      </c>
      <c r="DI91" s="50">
        <v>0.51178453614012076</v>
      </c>
      <c r="DJ91" s="50">
        <v>0.27831112916848327</v>
      </c>
      <c r="DK91" s="50">
        <v>0</v>
      </c>
      <c r="DL91" s="50">
        <v>0.13151321509291006</v>
      </c>
      <c r="DM91" s="50">
        <v>0</v>
      </c>
      <c r="DN91" s="50">
        <v>0</v>
      </c>
      <c r="DO91" s="50">
        <v>0.97296577674864593</v>
      </c>
      <c r="DP91" s="50">
        <v>0.7814142280435219</v>
      </c>
      <c r="DQ91" s="81"/>
      <c r="DS91" s="50">
        <v>1.8006751830336372</v>
      </c>
      <c r="DT91" s="50">
        <v>0.67938872389027938</v>
      </c>
      <c r="DU91" s="50">
        <v>0.94563800982907742</v>
      </c>
      <c r="DV91" s="50">
        <v>0.74605167844339937</v>
      </c>
      <c r="DW91" s="50">
        <v>1.1802845880809711</v>
      </c>
      <c r="DX91" s="50">
        <v>0.79863917892689451</v>
      </c>
      <c r="DY91" s="50">
        <v>0.38872280578512153</v>
      </c>
      <c r="DZ91" s="50">
        <v>0.49599216980672417</v>
      </c>
      <c r="EA91" s="50">
        <v>0.50294523055253437</v>
      </c>
      <c r="EB91" s="50">
        <v>1.2954608592685775</v>
      </c>
      <c r="EC91" s="50">
        <v>0.4677106574171393</v>
      </c>
      <c r="ED91" s="50">
        <v>2.3681490240273737</v>
      </c>
      <c r="EF91" s="50">
        <v>6.2363180659640634</v>
      </c>
      <c r="EG91" s="50">
        <v>3.1033198173622205</v>
      </c>
      <c r="EH91" s="50">
        <v>3.4032317552878357</v>
      </c>
      <c r="EI91" s="50">
        <v>1.3414493336120281</v>
      </c>
      <c r="EJ91" s="50">
        <v>1.0612719933161068</v>
      </c>
      <c r="EK91" s="50">
        <v>2.2042605141651594</v>
      </c>
      <c r="EL91" s="50">
        <v>1.9424508648748606</v>
      </c>
      <c r="EM91" s="50">
        <v>1.0348044493131849</v>
      </c>
      <c r="EN91" s="50">
        <v>2.8715605497462433</v>
      </c>
      <c r="EO91" s="50">
        <v>2.7198990693833611</v>
      </c>
      <c r="EP91" s="50">
        <v>5.0180581673183493</v>
      </c>
      <c r="EQ91" s="50">
        <v>4.8537986143640017</v>
      </c>
      <c r="ES91" s="50">
        <v>0.11156407906323475</v>
      </c>
      <c r="ET91" s="50">
        <v>0</v>
      </c>
      <c r="EU91" s="50">
        <v>0.3218116770563258</v>
      </c>
      <c r="EV91" s="50">
        <v>0.10240556259260372</v>
      </c>
      <c r="EW91" s="50">
        <v>0</v>
      </c>
      <c r="EX91" s="50">
        <v>0.14042725524719865</v>
      </c>
      <c r="EY91" s="50">
        <v>0</v>
      </c>
      <c r="EZ91" s="50">
        <v>0</v>
      </c>
      <c r="FA91" s="50">
        <v>0</v>
      </c>
      <c r="FB91" s="50">
        <v>0</v>
      </c>
      <c r="FC91" s="50">
        <v>0</v>
      </c>
      <c r="FD91" s="50">
        <v>0</v>
      </c>
      <c r="FF91" s="50">
        <v>8.3861240583877699</v>
      </c>
      <c r="FG91" s="50">
        <v>7.7134225720816865</v>
      </c>
      <c r="FH91" s="50">
        <v>9.8095313709972984</v>
      </c>
      <c r="FI91" s="50">
        <v>7.1949613579108238</v>
      </c>
      <c r="FJ91" s="50">
        <v>3.5392885327891594</v>
      </c>
      <c r="FK91" s="50">
        <v>0.13916845271668365</v>
      </c>
      <c r="FL91" s="50">
        <v>1.5752145423200032</v>
      </c>
      <c r="FM91" s="50">
        <v>1.4699096903628996</v>
      </c>
      <c r="FN91" s="50">
        <v>2.75335740500367</v>
      </c>
      <c r="FO91" s="50">
        <v>3.4032317552878335</v>
      </c>
      <c r="FP91" s="50">
        <v>5.420084999842806</v>
      </c>
      <c r="FQ91" s="50">
        <v>5.7575338607502209</v>
      </c>
      <c r="FS91" s="50">
        <v>0.73271715964405737</v>
      </c>
      <c r="FT91" s="50">
        <v>0.15235353805190402</v>
      </c>
      <c r="FU91" s="50">
        <v>0.15284552972215487</v>
      </c>
      <c r="FV91" s="50">
        <v>0</v>
      </c>
      <c r="FW91" s="50">
        <v>0</v>
      </c>
      <c r="FX91" s="50">
        <v>0</v>
      </c>
      <c r="FY91" s="50">
        <v>0</v>
      </c>
      <c r="FZ91" s="50">
        <v>0</v>
      </c>
      <c r="GA91" s="50">
        <v>0.42785911634429336</v>
      </c>
      <c r="GB91" s="50">
        <v>0</v>
      </c>
      <c r="GC91" s="50">
        <v>0.12936775616100102</v>
      </c>
      <c r="GD91" s="50">
        <v>0.54793876286380916</v>
      </c>
    </row>
    <row r="92" spans="4:186" ht="15.75" thickBot="1" x14ac:dyDescent="0.3">
      <c r="D92" s="39">
        <v>0.33333333333333298</v>
      </c>
      <c r="E92" s="50">
        <v>1.5802311453797542</v>
      </c>
      <c r="F92" s="50">
        <v>0.92336998603404274</v>
      </c>
      <c r="G92" s="50">
        <v>0.88012857376449238</v>
      </c>
      <c r="H92" s="50">
        <v>0.12271142183290756</v>
      </c>
      <c r="I92" s="50">
        <v>0.76597171033624856</v>
      </c>
      <c r="J92" s="50">
        <v>0.45670615743526122</v>
      </c>
      <c r="K92" s="50">
        <v>0.33281043920010334</v>
      </c>
      <c r="L92" s="50">
        <v>0.65658656239385238</v>
      </c>
      <c r="M92" s="50">
        <v>0.62271882840008985</v>
      </c>
      <c r="N92" s="50">
        <v>0.92809415688166175</v>
      </c>
      <c r="O92" s="50">
        <v>0.48001820946480367</v>
      </c>
      <c r="P92" s="50">
        <v>0.62660188333943623</v>
      </c>
      <c r="R92" s="50">
        <v>1.3020703407364906</v>
      </c>
      <c r="S92" s="50">
        <v>0.87239820443438465</v>
      </c>
      <c r="T92" s="50">
        <v>0.99228366999456419</v>
      </c>
      <c r="U92" s="50">
        <v>0.36251340759827333</v>
      </c>
      <c r="V92" s="50">
        <v>1.348967246304231</v>
      </c>
      <c r="W92" s="50">
        <v>0.15522805801630565</v>
      </c>
      <c r="X92" s="50">
        <v>0.34231051783659994</v>
      </c>
      <c r="Y92" s="50">
        <v>0.41490941548639043</v>
      </c>
      <c r="Z92" s="50">
        <v>0.89167817823138329</v>
      </c>
      <c r="AA92" s="50">
        <v>0.48491308647243708</v>
      </c>
      <c r="AB92" s="50">
        <v>0.12976662871558456</v>
      </c>
      <c r="AC92" s="50">
        <v>0.33366672636017414</v>
      </c>
      <c r="AE92" s="50">
        <v>0.905613362068446</v>
      </c>
      <c r="AF92" s="50">
        <v>0.12428427239862373</v>
      </c>
      <c r="AG92" s="50">
        <v>1.711780499335571</v>
      </c>
      <c r="AH92" s="50">
        <v>0.5386867106526142</v>
      </c>
      <c r="AI92" s="50">
        <v>0.5083726505026277</v>
      </c>
      <c r="AJ92" s="50">
        <v>0.67667479079084214</v>
      </c>
      <c r="AK92" s="50">
        <v>0.42691570620109437</v>
      </c>
      <c r="AL92" s="50">
        <v>0.27493291051405955</v>
      </c>
      <c r="AM92" s="50">
        <v>0.73520206763567508</v>
      </c>
      <c r="AN92" s="50">
        <v>0.88518677161848092</v>
      </c>
      <c r="AO92" s="50">
        <v>0.37005244218452527</v>
      </c>
      <c r="AP92" s="50">
        <v>0.96161528822814468</v>
      </c>
      <c r="AR92" s="50">
        <v>0.70333368051217326</v>
      </c>
      <c r="AS92" s="50">
        <v>0</v>
      </c>
      <c r="AT92" s="50">
        <v>0.13906052139385247</v>
      </c>
      <c r="AU92" s="50">
        <v>0.90224436733427493</v>
      </c>
      <c r="AV92" s="50">
        <v>0.74168910745655792</v>
      </c>
      <c r="AW92" s="50">
        <v>0.29348848023015484</v>
      </c>
      <c r="AX92" s="50">
        <v>0.1319034617678122</v>
      </c>
      <c r="AY92" s="50">
        <v>0</v>
      </c>
      <c r="AZ92" s="50">
        <v>0.11815295843585152</v>
      </c>
      <c r="BA92" s="50">
        <v>0.28638700552970497</v>
      </c>
      <c r="BB92" s="50">
        <v>0.30252248243216584</v>
      </c>
      <c r="BC92" s="50">
        <v>0.12995992554885646</v>
      </c>
      <c r="BE92" s="50">
        <v>2.1668304815918349</v>
      </c>
      <c r="BF92" s="50">
        <v>0.76083342355099925</v>
      </c>
      <c r="BG92" s="50">
        <v>2.4716299316727595</v>
      </c>
      <c r="BH92" s="50">
        <v>1.8858071708404518</v>
      </c>
      <c r="BI92" s="50">
        <v>0.54081248154462902</v>
      </c>
      <c r="BJ92" s="50">
        <v>0.53382640886964317</v>
      </c>
      <c r="BK92" s="50">
        <v>0.938594180340934</v>
      </c>
      <c r="BL92" s="50">
        <v>0.93333432485083978</v>
      </c>
      <c r="BM92" s="50">
        <v>1.4004490944553287</v>
      </c>
      <c r="BN92" s="50">
        <v>2.6696868275948495</v>
      </c>
      <c r="BO92" s="50">
        <v>1.2527568539063261</v>
      </c>
      <c r="BP92" s="50">
        <v>0.74319151572580211</v>
      </c>
      <c r="BR92" s="50">
        <v>1.3131360353888031</v>
      </c>
      <c r="BS92" s="50">
        <v>1.0436672476694084</v>
      </c>
      <c r="BT92" s="50">
        <v>0.99593400479693628</v>
      </c>
      <c r="BU92" s="50">
        <v>0.13056683178438927</v>
      </c>
      <c r="BV92" s="50">
        <v>0.33797019980698578</v>
      </c>
      <c r="BW92" s="50">
        <v>0.66651031918895709</v>
      </c>
      <c r="BX92" s="50">
        <v>0.12349484261818164</v>
      </c>
      <c r="BY92" s="50">
        <v>0</v>
      </c>
      <c r="BZ92" s="50">
        <v>0.34231051783660005</v>
      </c>
      <c r="CA92" s="50">
        <v>0.71206462025614159</v>
      </c>
      <c r="CB92" s="50">
        <v>2.0430395224962963</v>
      </c>
      <c r="CC92" s="50">
        <v>2.7307401069718171</v>
      </c>
      <c r="CE92" s="50">
        <v>0.14942374335862485</v>
      </c>
      <c r="CF92" s="50">
        <v>0.40247103298486708</v>
      </c>
      <c r="CG92" s="50">
        <v>0.56602774742668394</v>
      </c>
      <c r="CH92" s="50">
        <v>0.44266020110913501</v>
      </c>
      <c r="CI92" s="50">
        <v>0.45371924540795872</v>
      </c>
      <c r="CJ92" s="50">
        <v>0</v>
      </c>
      <c r="CK92" s="50">
        <v>0</v>
      </c>
      <c r="CL92" s="50">
        <v>0</v>
      </c>
      <c r="CM92" s="50">
        <v>0</v>
      </c>
      <c r="CN92" s="50">
        <v>0.52558473399479999</v>
      </c>
      <c r="CO92" s="50">
        <v>0</v>
      </c>
      <c r="CP92" s="50">
        <v>0</v>
      </c>
      <c r="CR92" s="50">
        <v>1.0689161800826581</v>
      </c>
      <c r="CS92" s="50">
        <v>0.13806575972453891</v>
      </c>
      <c r="CT92" s="50">
        <v>0.31599093636057196</v>
      </c>
      <c r="CU92" s="50">
        <v>1.3368022846313981</v>
      </c>
      <c r="CV92" s="50">
        <v>0.40410332737156079</v>
      </c>
      <c r="CW92" s="50">
        <v>0.69137395209500485</v>
      </c>
      <c r="CX92" s="50">
        <v>0.15763521749373718</v>
      </c>
      <c r="CY92" s="50">
        <v>0.38777470179906404</v>
      </c>
      <c r="CZ92" s="50">
        <v>0.44587563798985835</v>
      </c>
      <c r="DA92" s="50">
        <v>0.29577600785278091</v>
      </c>
      <c r="DB92" s="50">
        <v>0.29024852641887966</v>
      </c>
      <c r="DC92" s="50">
        <v>0.27043818426128102</v>
      </c>
      <c r="DD92" s="81"/>
      <c r="DE92" s="50">
        <v>0.41293051859601548</v>
      </c>
      <c r="DF92" s="50">
        <v>0.62895289742809468</v>
      </c>
      <c r="DG92" s="50">
        <v>0.3005464974326616</v>
      </c>
      <c r="DH92" s="50">
        <v>0.56092331967125153</v>
      </c>
      <c r="DI92" s="50">
        <v>0.56724763439412051</v>
      </c>
      <c r="DJ92" s="50">
        <v>0.39825683567963199</v>
      </c>
      <c r="DK92" s="50">
        <v>0</v>
      </c>
      <c r="DL92" s="50">
        <v>0.2840712189034062</v>
      </c>
      <c r="DM92" s="50">
        <v>0.13137031773298385</v>
      </c>
      <c r="DN92" s="50">
        <v>0.10982635229784792</v>
      </c>
      <c r="DO92" s="50">
        <v>0.69582484374565889</v>
      </c>
      <c r="DP92" s="50">
        <v>0.73719403422423491</v>
      </c>
      <c r="DQ92" s="81"/>
      <c r="DS92" s="50">
        <v>2.0036336399523593</v>
      </c>
      <c r="DT92" s="50">
        <v>0.8304866933388656</v>
      </c>
      <c r="DU92" s="50">
        <v>1.304278486689431</v>
      </c>
      <c r="DV92" s="50">
        <v>1.0414423404476201</v>
      </c>
      <c r="DW92" s="50">
        <v>1.2327186418530067</v>
      </c>
      <c r="DX92" s="50">
        <v>0.96554802651984972</v>
      </c>
      <c r="DY92" s="50">
        <v>0.4926509164594754</v>
      </c>
      <c r="DZ92" s="50">
        <v>0.74771091124958822</v>
      </c>
      <c r="EA92" s="50">
        <v>0.49714653436303158</v>
      </c>
      <c r="EB92" s="50">
        <v>1.2670781867322465</v>
      </c>
      <c r="EC92" s="50">
        <v>0.46549577243548879</v>
      </c>
      <c r="ED92" s="50">
        <v>2.0811467477517693</v>
      </c>
      <c r="EF92" s="50">
        <v>5.8770636585787406</v>
      </c>
      <c r="EG92" s="50">
        <v>3.1076906897026033</v>
      </c>
      <c r="EH92" s="50">
        <v>3.9924101797330875</v>
      </c>
      <c r="EI92" s="50">
        <v>1.574796971974298</v>
      </c>
      <c r="EJ92" s="50">
        <v>1.1864965995157162</v>
      </c>
      <c r="EK92" s="50">
        <v>2.3669426685174226</v>
      </c>
      <c r="EL92" s="50">
        <v>2.120641919613413</v>
      </c>
      <c r="EM92" s="50">
        <v>1.2391131350635947</v>
      </c>
      <c r="EN92" s="50">
        <v>3.0983711186926688</v>
      </c>
      <c r="EO92" s="50">
        <v>3.0083326198659739</v>
      </c>
      <c r="EP92" s="50">
        <v>5.0292591858838849</v>
      </c>
      <c r="EQ92" s="50">
        <v>4.8326415125772835</v>
      </c>
      <c r="ES92" s="50">
        <v>0.13545047892350251</v>
      </c>
      <c r="ET92" s="50">
        <v>0</v>
      </c>
      <c r="EU92" s="50">
        <v>0.40605394345326407</v>
      </c>
      <c r="EV92" s="50">
        <v>0.30335282730090141</v>
      </c>
      <c r="EW92" s="50">
        <v>0.15327689032330014</v>
      </c>
      <c r="EX92" s="50">
        <v>0.35507746930314832</v>
      </c>
      <c r="EY92" s="50">
        <v>0</v>
      </c>
      <c r="EZ92" s="50">
        <v>0</v>
      </c>
      <c r="FA92" s="50">
        <v>0</v>
      </c>
      <c r="FB92" s="50">
        <v>0</v>
      </c>
      <c r="FC92" s="50">
        <v>0</v>
      </c>
      <c r="FD92" s="50">
        <v>0</v>
      </c>
      <c r="FF92" s="50">
        <v>7.517658136243476</v>
      </c>
      <c r="FG92" s="50">
        <v>7.7923989848312765</v>
      </c>
      <c r="FH92" s="50">
        <v>10.140813656667831</v>
      </c>
      <c r="FI92" s="50">
        <v>8.1779052195180189</v>
      </c>
      <c r="FJ92" s="50">
        <v>3.1776111373855369</v>
      </c>
      <c r="FK92" s="50">
        <v>0.32635048333119199</v>
      </c>
      <c r="FL92" s="50">
        <v>1.5652132101066745</v>
      </c>
      <c r="FM92" s="50">
        <v>1.6004040669586763</v>
      </c>
      <c r="FN92" s="50">
        <v>3.5060819775500955</v>
      </c>
      <c r="FO92" s="50">
        <v>3.9412856452771838</v>
      </c>
      <c r="FP92" s="50">
        <v>5.9129188070876397</v>
      </c>
      <c r="FQ92" s="50">
        <v>6.572374624101621</v>
      </c>
      <c r="FS92" s="50">
        <v>0.64968970138866244</v>
      </c>
      <c r="FT92" s="50">
        <v>0.10687741435247558</v>
      </c>
      <c r="FU92" s="50">
        <v>0.11367342858471084</v>
      </c>
      <c r="FV92" s="50">
        <v>0</v>
      </c>
      <c r="FW92" s="50">
        <v>0</v>
      </c>
      <c r="FX92" s="50">
        <v>0.10937751834314401</v>
      </c>
      <c r="FY92" s="50">
        <v>0</v>
      </c>
      <c r="FZ92" s="50">
        <v>0</v>
      </c>
      <c r="GA92" s="50">
        <v>0.54480345851208345</v>
      </c>
      <c r="GB92" s="50">
        <v>0</v>
      </c>
      <c r="GC92" s="50">
        <v>0.11044983935692276</v>
      </c>
      <c r="GD92" s="50">
        <v>0.44952464115946272</v>
      </c>
    </row>
    <row r="93" spans="4:186" ht="15.75" thickBot="1" x14ac:dyDescent="0.3">
      <c r="D93" s="39">
        <v>0.375</v>
      </c>
      <c r="E93" s="50">
        <v>1.4795012405705539</v>
      </c>
      <c r="F93" s="50">
        <v>1.0881178122360815</v>
      </c>
      <c r="G93" s="50">
        <v>1.0804511478054555</v>
      </c>
      <c r="H93" s="50">
        <v>0.34141049064383289</v>
      </c>
      <c r="I93" s="50">
        <v>1.0217373205551601</v>
      </c>
      <c r="J93" s="50">
        <v>0.67376018694792761</v>
      </c>
      <c r="K93" s="50">
        <v>0.49043177153004858</v>
      </c>
      <c r="L93" s="50">
        <v>0.80655166308133408</v>
      </c>
      <c r="M93" s="50">
        <v>1.1171308546071568</v>
      </c>
      <c r="N93" s="50">
        <v>1.2866830629596082</v>
      </c>
      <c r="O93" s="50">
        <v>0.43733555682680569</v>
      </c>
      <c r="P93" s="50">
        <v>0.83709561743692218</v>
      </c>
      <c r="R93" s="50">
        <v>1.3534914479506146</v>
      </c>
      <c r="S93" s="50">
        <v>0.88355881461008956</v>
      </c>
      <c r="T93" s="50">
        <v>1.0366802273150113</v>
      </c>
      <c r="U93" s="50">
        <v>0.42577200239137042</v>
      </c>
      <c r="V93" s="50">
        <v>1.6284211203567309</v>
      </c>
      <c r="W93" s="50">
        <v>0.30752734933320586</v>
      </c>
      <c r="X93" s="50">
        <v>0.42088401995566244</v>
      </c>
      <c r="Y93" s="50">
        <v>0.52211171838862147</v>
      </c>
      <c r="Z93" s="50">
        <v>1.1049440805775972</v>
      </c>
      <c r="AA93" s="50">
        <v>0.54793876286380871</v>
      </c>
      <c r="AB93" s="50">
        <v>0.1159166847482468</v>
      </c>
      <c r="AC93" s="50">
        <v>0.33281043920010345</v>
      </c>
      <c r="AE93" s="50">
        <v>0.95449224107772146</v>
      </c>
      <c r="AF93" s="50">
        <v>0.13806575972453897</v>
      </c>
      <c r="AG93" s="50">
        <v>2.2042605141651594</v>
      </c>
      <c r="AH93" s="50">
        <v>0.86390567459664525</v>
      </c>
      <c r="AI93" s="50">
        <v>0.62526108090593491</v>
      </c>
      <c r="AJ93" s="50">
        <v>0.74294097358304356</v>
      </c>
      <c r="AK93" s="50">
        <v>0.64147742938319507</v>
      </c>
      <c r="AL93" s="50">
        <v>0.46431973865671206</v>
      </c>
      <c r="AM93" s="50">
        <v>0.8829362978542572</v>
      </c>
      <c r="AN93" s="50">
        <v>0.96698076726794691</v>
      </c>
      <c r="AO93" s="50">
        <v>0.3432121254103358</v>
      </c>
      <c r="AP93" s="50">
        <v>0.95804935136699532</v>
      </c>
      <c r="AR93" s="50">
        <v>0.86340713965951299</v>
      </c>
      <c r="AS93" s="50">
        <v>0</v>
      </c>
      <c r="AT93" s="50">
        <v>0.42288822621606215</v>
      </c>
      <c r="AU93" s="50">
        <v>1.381384821211965</v>
      </c>
      <c r="AV93" s="50">
        <v>0.75224859155842438</v>
      </c>
      <c r="AW93" s="50">
        <v>0.40729257445230937</v>
      </c>
      <c r="AX93" s="50">
        <v>0.31187652305347791</v>
      </c>
      <c r="AY93" s="50">
        <v>0.15027435086733998</v>
      </c>
      <c r="AZ93" s="50">
        <v>0.33426700046068109</v>
      </c>
      <c r="BA93" s="50">
        <v>0.37281401622396843</v>
      </c>
      <c r="BB93" s="50">
        <v>0.32722385615125182</v>
      </c>
      <c r="BC93" s="50">
        <v>0.12386906915982944</v>
      </c>
      <c r="BE93" s="50">
        <v>2.5330765157718358</v>
      </c>
      <c r="BF93" s="50">
        <v>0.71123000660376778</v>
      </c>
      <c r="BG93" s="50">
        <v>2.8593545862769321</v>
      </c>
      <c r="BH93" s="50">
        <v>1.8423571213614016</v>
      </c>
      <c r="BI93" s="50">
        <v>0.68894121860791491</v>
      </c>
      <c r="BJ93" s="50">
        <v>0.46660233878528573</v>
      </c>
      <c r="BK93" s="50">
        <v>1.1194998872051214</v>
      </c>
      <c r="BL93" s="50">
        <v>0.95094394642281188</v>
      </c>
      <c r="BM93" s="50">
        <v>1.6510687369773724</v>
      </c>
      <c r="BN93" s="50">
        <v>2.5641780650388801</v>
      </c>
      <c r="BO93" s="50">
        <v>1.3229255556486847</v>
      </c>
      <c r="BP93" s="50">
        <v>0.84035490885512343</v>
      </c>
      <c r="BR93" s="50">
        <v>1.2714174918275427</v>
      </c>
      <c r="BS93" s="50">
        <v>0.93884514135039221</v>
      </c>
      <c r="BT93" s="50">
        <v>0.90904804879016465</v>
      </c>
      <c r="BU93" s="50">
        <v>0.35048204607098965</v>
      </c>
      <c r="BV93" s="50">
        <v>0.5083726505026277</v>
      </c>
      <c r="BW93" s="50">
        <v>1.0125329064332103</v>
      </c>
      <c r="BX93" s="50">
        <v>0.32855097194298194</v>
      </c>
      <c r="BY93" s="50">
        <v>0.12016066437572827</v>
      </c>
      <c r="BZ93" s="50">
        <v>0.44695090031978141</v>
      </c>
      <c r="CA93" s="50">
        <v>0.73719403422423491</v>
      </c>
      <c r="CB93" s="50">
        <v>1.7435802241484528</v>
      </c>
      <c r="CC93" s="50">
        <v>2.7090867624430461</v>
      </c>
      <c r="CE93" s="50">
        <v>0.2794771649323653</v>
      </c>
      <c r="CF93" s="50">
        <v>0.4716832636052854</v>
      </c>
      <c r="CG93" s="50">
        <v>0.77058289892630094</v>
      </c>
      <c r="CH93" s="50">
        <v>0.66218546403178902</v>
      </c>
      <c r="CI93" s="50">
        <v>0.69899510256328889</v>
      </c>
      <c r="CJ93" s="50">
        <v>0.12503397444002246</v>
      </c>
      <c r="CK93" s="50">
        <v>0</v>
      </c>
      <c r="CL93" s="50">
        <v>0.10239456385683417</v>
      </c>
      <c r="CM93" s="50">
        <v>0.27674465370383466</v>
      </c>
      <c r="CN93" s="50">
        <v>0.76290782713344929</v>
      </c>
      <c r="CO93" s="50">
        <v>0</v>
      </c>
      <c r="CP93" s="50">
        <v>0</v>
      </c>
      <c r="CR93" s="50">
        <v>1.2221101061386868</v>
      </c>
      <c r="CS93" s="50">
        <v>0.4078708411541736</v>
      </c>
      <c r="CT93" s="50">
        <v>0.52674581914400154</v>
      </c>
      <c r="CU93" s="50">
        <v>1.6779294196483476</v>
      </c>
      <c r="CV93" s="50">
        <v>0.52790861302747716</v>
      </c>
      <c r="CW93" s="50">
        <v>0.79863917892689529</v>
      </c>
      <c r="CX93" s="50">
        <v>0.3431830166131038</v>
      </c>
      <c r="CY93" s="50">
        <v>0.56602774742668394</v>
      </c>
      <c r="CZ93" s="50">
        <v>0.69731270819683533</v>
      </c>
      <c r="DA93" s="50">
        <v>0.42792655591486417</v>
      </c>
      <c r="DB93" s="50">
        <v>0.33515443451246563</v>
      </c>
      <c r="DC93" s="50">
        <v>0.30295085805909128</v>
      </c>
      <c r="DD93" s="81"/>
      <c r="DE93" s="50">
        <v>0.42389271089465796</v>
      </c>
      <c r="DF93" s="50">
        <v>0.56711684846637778</v>
      </c>
      <c r="DG93" s="50">
        <v>0.37005244218452554</v>
      </c>
      <c r="DH93" s="50">
        <v>1.0728800185002634</v>
      </c>
      <c r="DI93" s="50">
        <v>0.84689885031221668</v>
      </c>
      <c r="DJ93" s="50">
        <v>0.51349618869130587</v>
      </c>
      <c r="DK93" s="50">
        <v>0.26895090152959644</v>
      </c>
      <c r="DL93" s="50">
        <v>0.33797019980698578</v>
      </c>
      <c r="DM93" s="50">
        <v>0.34592644428034702</v>
      </c>
      <c r="DN93" s="50">
        <v>0.11332003994094209</v>
      </c>
      <c r="DO93" s="50">
        <v>0.84008297867423609</v>
      </c>
      <c r="DP93" s="50">
        <v>0.89536123320845906</v>
      </c>
      <c r="DQ93" s="81"/>
      <c r="DS93" s="50">
        <v>1.8812907201022704</v>
      </c>
      <c r="DT93" s="50">
        <v>0.86685331723824854</v>
      </c>
      <c r="DU93" s="50">
        <v>1.4699096903628996</v>
      </c>
      <c r="DV93" s="50">
        <v>1.4148618371307979</v>
      </c>
      <c r="DW93" s="50">
        <v>1.2735908545914163</v>
      </c>
      <c r="DX93" s="50">
        <v>1.1253049505121906</v>
      </c>
      <c r="DY93" s="50">
        <v>0.72234168413610733</v>
      </c>
      <c r="DZ93" s="50">
        <v>0.86506966899729731</v>
      </c>
      <c r="EA93" s="50">
        <v>0.76965918484109674</v>
      </c>
      <c r="EB93" s="50">
        <v>1.4651294999987321</v>
      </c>
      <c r="EC93" s="50">
        <v>0.70929205124976269</v>
      </c>
      <c r="ED93" s="50">
        <v>2.1917363367331637</v>
      </c>
      <c r="EF93" s="50">
        <v>5.6220911887829716</v>
      </c>
      <c r="EG93" s="50">
        <v>3.1164447428452955</v>
      </c>
      <c r="EH93" s="50">
        <v>4.6295727237204609</v>
      </c>
      <c r="EI93" s="50">
        <v>1.7770382157319329</v>
      </c>
      <c r="EJ93" s="50">
        <v>1.3421998647398801</v>
      </c>
      <c r="EK93" s="50">
        <v>2.4949520263825025</v>
      </c>
      <c r="EL93" s="50">
        <v>2.2136848931779665</v>
      </c>
      <c r="EM93" s="50">
        <v>1.3831455545994902</v>
      </c>
      <c r="EN93" s="50">
        <v>3.3750545237901544</v>
      </c>
      <c r="EO93" s="50">
        <v>3.6436771405375894</v>
      </c>
      <c r="EP93" s="50">
        <v>5.9364342677576953</v>
      </c>
      <c r="EQ93" s="50">
        <v>4.7643056867829658</v>
      </c>
      <c r="ES93" s="50">
        <v>0.27871633822283715</v>
      </c>
      <c r="ET93" s="50">
        <v>0</v>
      </c>
      <c r="EU93" s="50">
        <v>0.65797176565577242</v>
      </c>
      <c r="EV93" s="50">
        <v>0.53382640886964294</v>
      </c>
      <c r="EW93" s="50">
        <v>0.39062364744253403</v>
      </c>
      <c r="EX93" s="50">
        <v>0.38544263937096152</v>
      </c>
      <c r="EY93" s="50">
        <v>0.10640522043363135</v>
      </c>
      <c r="EZ93" s="50">
        <v>0.1074239869358921</v>
      </c>
      <c r="FA93" s="50">
        <v>0.32028034793040844</v>
      </c>
      <c r="FB93" s="50">
        <v>0.12089633987626522</v>
      </c>
      <c r="FC93" s="50">
        <v>0</v>
      </c>
      <c r="FD93" s="50">
        <v>0.11438240843120204</v>
      </c>
      <c r="FF93" s="50">
        <v>7.8179482926369257</v>
      </c>
      <c r="FG93" s="50">
        <v>7.0084273036958171</v>
      </c>
      <c r="FH93" s="50">
        <v>10.599759744601915</v>
      </c>
      <c r="FI93" s="50">
        <v>7.7354819178557328</v>
      </c>
      <c r="FJ93" s="50">
        <v>2.7597902913966252</v>
      </c>
      <c r="FK93" s="50">
        <v>0.35600134777185205</v>
      </c>
      <c r="FL93" s="50">
        <v>1.4963866905571848</v>
      </c>
      <c r="FM93" s="50">
        <v>2.0272750924340524</v>
      </c>
      <c r="FN93" s="50">
        <v>3.1106068834659042</v>
      </c>
      <c r="FO93" s="50">
        <v>3.6922000527714793</v>
      </c>
      <c r="FP93" s="50">
        <v>6.3912593174272807</v>
      </c>
      <c r="FQ93" s="50">
        <v>7.8760380742243026</v>
      </c>
      <c r="FS93" s="50">
        <v>0.51980489528813678</v>
      </c>
      <c r="FT93" s="50">
        <v>0</v>
      </c>
      <c r="FU93" s="50">
        <v>0.2741803573451202</v>
      </c>
      <c r="FV93" s="50">
        <v>0.12659851083172066</v>
      </c>
      <c r="FW93" s="50">
        <v>0</v>
      </c>
      <c r="FX93" s="50">
        <v>0</v>
      </c>
      <c r="FY93" s="50">
        <v>0</v>
      </c>
      <c r="FZ93" s="50">
        <v>0.1249962833306177</v>
      </c>
      <c r="GA93" s="50">
        <v>0.72445815852871343</v>
      </c>
      <c r="GB93" s="50">
        <v>0</v>
      </c>
      <c r="GC93" s="50">
        <v>0</v>
      </c>
      <c r="GD93" s="50">
        <v>0.360043376838736</v>
      </c>
    </row>
    <row r="94" spans="4:186" ht="15.75" thickBot="1" x14ac:dyDescent="0.3">
      <c r="D94" s="39">
        <v>0.41666666666666702</v>
      </c>
      <c r="E94" s="50">
        <v>1.3671247237656248</v>
      </c>
      <c r="F94" s="50">
        <v>1.4314542339936653</v>
      </c>
      <c r="G94" s="50">
        <v>1.2823090732950084</v>
      </c>
      <c r="H94" s="50">
        <v>0.62548441502011387</v>
      </c>
      <c r="I94" s="50">
        <v>1.0254594929338479</v>
      </c>
      <c r="J94" s="50">
        <v>0.75858132805315981</v>
      </c>
      <c r="K94" s="50">
        <v>0.70623601666835456</v>
      </c>
      <c r="L94" s="50">
        <v>1.241249536550578</v>
      </c>
      <c r="M94" s="50">
        <v>1.224085727343792</v>
      </c>
      <c r="N94" s="50">
        <v>1.8925953913290976</v>
      </c>
      <c r="O94" s="50">
        <v>0.54112788539450651</v>
      </c>
      <c r="P94" s="50">
        <v>0.71206462025614115</v>
      </c>
      <c r="R94" s="50">
        <v>1.3694057990304853</v>
      </c>
      <c r="S94" s="50">
        <v>0.97230193839759693</v>
      </c>
      <c r="T94" s="50">
        <v>1.293262679546731</v>
      </c>
      <c r="U94" s="50">
        <v>0.42681470887333689</v>
      </c>
      <c r="V94" s="50">
        <v>1.7357273429221096</v>
      </c>
      <c r="W94" s="50">
        <v>0.38935573288880221</v>
      </c>
      <c r="X94" s="50">
        <v>0.53140725964777924</v>
      </c>
      <c r="Y94" s="50">
        <v>0.64968970138866211</v>
      </c>
      <c r="Z94" s="50">
        <v>1.2706212120831686</v>
      </c>
      <c r="AA94" s="50">
        <v>0.79234658148681514</v>
      </c>
      <c r="AB94" s="50">
        <v>0.13420846825613142</v>
      </c>
      <c r="AC94" s="50">
        <v>0.41490941548639076</v>
      </c>
      <c r="AE94" s="50">
        <v>0.80179793273829147</v>
      </c>
      <c r="AF94" s="50">
        <v>0.14904504652447095</v>
      </c>
      <c r="AG94" s="50">
        <v>2.7126876748154043</v>
      </c>
      <c r="AH94" s="50">
        <v>1.2153526874223015</v>
      </c>
      <c r="AI94" s="50">
        <v>0.72529604319911745</v>
      </c>
      <c r="AJ94" s="50">
        <v>0.67085396441869116</v>
      </c>
      <c r="AK94" s="50">
        <v>0.71645705587942832</v>
      </c>
      <c r="AL94" s="50">
        <v>0.4350472174666738</v>
      </c>
      <c r="AM94" s="50">
        <v>1.113058692688363</v>
      </c>
      <c r="AN94" s="50">
        <v>1.1948131343047101</v>
      </c>
      <c r="AO94" s="50">
        <v>0.44052518774986726</v>
      </c>
      <c r="AP94" s="50">
        <v>0.82898428248529787</v>
      </c>
      <c r="AR94" s="50">
        <v>0.86673433114984721</v>
      </c>
      <c r="AS94" s="50">
        <v>0.13540788294525807</v>
      </c>
      <c r="AT94" s="50">
        <v>0.51292521447895933</v>
      </c>
      <c r="AU94" s="50">
        <v>1.2416771113096676</v>
      </c>
      <c r="AV94" s="50">
        <v>0.92809415688166141</v>
      </c>
      <c r="AW94" s="50">
        <v>0.51349618869130564</v>
      </c>
      <c r="AX94" s="50">
        <v>0.46968134580325815</v>
      </c>
      <c r="AY94" s="50">
        <v>0.33025037016287273</v>
      </c>
      <c r="AZ94" s="50">
        <v>0.38446847983406696</v>
      </c>
      <c r="BA94" s="50">
        <v>0.44431784408179997</v>
      </c>
      <c r="BB94" s="50">
        <v>0.43946026027970053</v>
      </c>
      <c r="BC94" s="50">
        <v>0.1558821079642411</v>
      </c>
      <c r="BE94" s="50">
        <v>2.3582908770334887</v>
      </c>
      <c r="BF94" s="50">
        <v>0.93302185939483151</v>
      </c>
      <c r="BG94" s="50">
        <v>2.9156887775116425</v>
      </c>
      <c r="BH94" s="50">
        <v>2.0368827023675515</v>
      </c>
      <c r="BI94" s="50">
        <v>0.80973123234453059</v>
      </c>
      <c r="BJ94" s="50">
        <v>0.54235123358010073</v>
      </c>
      <c r="BK94" s="50">
        <v>1.0612719933161059</v>
      </c>
      <c r="BL94" s="50">
        <v>1.0746733464526259</v>
      </c>
      <c r="BM94" s="50">
        <v>1.9669660729778602</v>
      </c>
      <c r="BN94" s="50">
        <v>3.1496323327846771</v>
      </c>
      <c r="BO94" s="50">
        <v>1.6590966098426545</v>
      </c>
      <c r="BP94" s="50">
        <v>0.99228366999456419</v>
      </c>
      <c r="BR94" s="50">
        <v>1.2519683855098207</v>
      </c>
      <c r="BS94" s="50">
        <v>0.97828736449675602</v>
      </c>
      <c r="BT94" s="50">
        <v>1.2305920431700876</v>
      </c>
      <c r="BU94" s="50">
        <v>0.45126923678919395</v>
      </c>
      <c r="BV94" s="50">
        <v>0.70769017410509039</v>
      </c>
      <c r="BW94" s="50">
        <v>1.0908385828365834</v>
      </c>
      <c r="BX94" s="50">
        <v>0.44639571061009348</v>
      </c>
      <c r="BY94" s="50">
        <v>0.32014137757599875</v>
      </c>
      <c r="BZ94" s="50">
        <v>0.79051748710014991</v>
      </c>
      <c r="CA94" s="50">
        <v>0.92287363951929646</v>
      </c>
      <c r="CB94" s="50">
        <v>1.686044056229631</v>
      </c>
      <c r="CC94" s="50">
        <v>3.1456488185021882</v>
      </c>
      <c r="CE94" s="50">
        <v>0.33883531082059543</v>
      </c>
      <c r="CF94" s="50">
        <v>0.68252919069021101</v>
      </c>
      <c r="CG94" s="50">
        <v>1.2670781867322478</v>
      </c>
      <c r="CH94" s="50">
        <v>0.87252169195960028</v>
      </c>
      <c r="CI94" s="50">
        <v>0.93508542068896372</v>
      </c>
      <c r="CJ94" s="50">
        <v>0.26746908172190254</v>
      </c>
      <c r="CK94" s="50">
        <v>0.15984502504642514</v>
      </c>
      <c r="CL94" s="50">
        <v>0.12200547372557627</v>
      </c>
      <c r="CM94" s="50">
        <v>0.41852056826020378</v>
      </c>
      <c r="CN94" s="50">
        <v>0.95094394642281344</v>
      </c>
      <c r="CO94" s="50">
        <v>0.12503397444002232</v>
      </c>
      <c r="CP94" s="50">
        <v>0.14605341145217424</v>
      </c>
      <c r="CR94" s="50">
        <v>1.4532243891775432</v>
      </c>
      <c r="CS94" s="50">
        <v>0.52624800206340749</v>
      </c>
      <c r="CT94" s="50">
        <v>0.93333432485084122</v>
      </c>
      <c r="CU94" s="50">
        <v>2.1210495655136063</v>
      </c>
      <c r="CV94" s="50">
        <v>0.67615707153072269</v>
      </c>
      <c r="CW94" s="50">
        <v>0.82833764890877093</v>
      </c>
      <c r="CX94" s="50">
        <v>0.42691570620109409</v>
      </c>
      <c r="CY94" s="50">
        <v>0.90561336206844534</v>
      </c>
      <c r="CZ94" s="50">
        <v>0.82833764890877071</v>
      </c>
      <c r="DA94" s="50">
        <v>0.69467440334433483</v>
      </c>
      <c r="DB94" s="50">
        <v>0.49139258097683353</v>
      </c>
      <c r="DC94" s="50">
        <v>0.34933205541995765</v>
      </c>
      <c r="DD94" s="81"/>
      <c r="DE94" s="50">
        <v>0.55874513576768436</v>
      </c>
      <c r="DF94" s="50">
        <v>0.54445268904640354</v>
      </c>
      <c r="DG94" s="50">
        <v>0.52674581914400154</v>
      </c>
      <c r="DH94" s="50">
        <v>1.3068578105705573</v>
      </c>
      <c r="DI94" s="50">
        <v>0.96698076726794779</v>
      </c>
      <c r="DJ94" s="50">
        <v>0.53140725964777957</v>
      </c>
      <c r="DK94" s="50">
        <v>0.31187652305347829</v>
      </c>
      <c r="DL94" s="50">
        <v>0.3925306757231603</v>
      </c>
      <c r="DM94" s="50">
        <v>0.53261591860815893</v>
      </c>
      <c r="DN94" s="50">
        <v>0.14232280685838075</v>
      </c>
      <c r="DO94" s="50">
        <v>0.73674552843595276</v>
      </c>
      <c r="DP94" s="50">
        <v>0.92287363951929646</v>
      </c>
      <c r="DQ94" s="81"/>
      <c r="DS94" s="50">
        <v>2.3484601264471285</v>
      </c>
      <c r="DT94" s="50">
        <v>0.90426639149796129</v>
      </c>
      <c r="DU94" s="50">
        <v>1.7545063021471548</v>
      </c>
      <c r="DV94" s="50">
        <v>1.5903803369551228</v>
      </c>
      <c r="DW94" s="50">
        <v>1.5777215145964101</v>
      </c>
      <c r="DX94" s="50">
        <v>1.168062532974451</v>
      </c>
      <c r="DY94" s="50">
        <v>0.85018352222613081</v>
      </c>
      <c r="DZ94" s="50">
        <v>0.89366010402498053</v>
      </c>
      <c r="EA94" s="50">
        <v>0.92003960642694282</v>
      </c>
      <c r="EB94" s="50">
        <v>1.9309400749660364</v>
      </c>
      <c r="EC94" s="50">
        <v>0.81670230804591526</v>
      </c>
      <c r="ED94" s="50">
        <v>2.2932681873191232</v>
      </c>
      <c r="EF94" s="50">
        <v>5.6924887354818505</v>
      </c>
      <c r="EG94" s="50">
        <v>3.1428055085039599</v>
      </c>
      <c r="EH94" s="50">
        <v>5.2844007946743465</v>
      </c>
      <c r="EI94" s="50">
        <v>1.9790086890685354</v>
      </c>
      <c r="EJ94" s="50">
        <v>1.4579786636778487</v>
      </c>
      <c r="EK94" s="50">
        <v>2.4914330536625151</v>
      </c>
      <c r="EL94" s="50">
        <v>2.2389478165249512</v>
      </c>
      <c r="EM94" s="50">
        <v>1.4675182976265571</v>
      </c>
      <c r="EN94" s="50">
        <v>3.479609994291001</v>
      </c>
      <c r="EO94" s="50">
        <v>4.3480562679872579</v>
      </c>
      <c r="EP94" s="50">
        <v>7.1314144723468234</v>
      </c>
      <c r="EQ94" s="50">
        <v>4.8326415125772764</v>
      </c>
      <c r="ES94" s="50">
        <v>0.28638700552970464</v>
      </c>
      <c r="ET94" s="50">
        <v>0</v>
      </c>
      <c r="EU94" s="50">
        <v>1.1658742968104749</v>
      </c>
      <c r="EV94" s="50">
        <v>0.71533283129087977</v>
      </c>
      <c r="EW94" s="50">
        <v>0.44018147500509935</v>
      </c>
      <c r="EX94" s="50">
        <v>0.43310671705439507</v>
      </c>
      <c r="EY94" s="50">
        <v>0.12918788841139189</v>
      </c>
      <c r="EZ94" s="50">
        <v>0.26820930938846155</v>
      </c>
      <c r="FA94" s="50">
        <v>0.44052518774986754</v>
      </c>
      <c r="FB94" s="50">
        <v>0.28023937496280193</v>
      </c>
      <c r="FC94" s="50">
        <v>0</v>
      </c>
      <c r="FD94" s="50">
        <v>0.12995992554885652</v>
      </c>
      <c r="FF94" s="50">
        <v>8.6289652694960584</v>
      </c>
      <c r="FG94" s="50">
        <v>8.0325590225208643</v>
      </c>
      <c r="FH94" s="50">
        <v>10.462362473748128</v>
      </c>
      <c r="FI94" s="50">
        <v>7.8241398786284302</v>
      </c>
      <c r="FJ94" s="50">
        <v>3.0354694780879803</v>
      </c>
      <c r="FK94" s="50">
        <v>0.38935573288880176</v>
      </c>
      <c r="FL94" s="50">
        <v>1.5552543012960416</v>
      </c>
      <c r="FM94" s="50">
        <v>2.1482754216956681</v>
      </c>
      <c r="FN94" s="50">
        <v>2.8987115511351127</v>
      </c>
      <c r="FO94" s="50">
        <v>4.1868585774264178</v>
      </c>
      <c r="FP94" s="50">
        <v>6.8603668855724624</v>
      </c>
      <c r="FQ94" s="50">
        <v>8.2664309757446119</v>
      </c>
      <c r="FS94" s="50">
        <v>0.66772277760970566</v>
      </c>
      <c r="FT94" s="50">
        <v>0.10426773371371982</v>
      </c>
      <c r="FU94" s="50">
        <v>0.27644214545548762</v>
      </c>
      <c r="FV94" s="50">
        <v>0.28703250567518757</v>
      </c>
      <c r="FW94" s="50">
        <v>0.3277034634052482</v>
      </c>
      <c r="FX94" s="50">
        <v>0.12425656336058689</v>
      </c>
      <c r="FY94" s="50">
        <v>0.11545139601843542</v>
      </c>
      <c r="FZ94" s="50">
        <v>0.32097580298872885</v>
      </c>
      <c r="GA94" s="50">
        <v>0.83335786346619223</v>
      </c>
      <c r="GB94" s="50">
        <v>0.10776501521166437</v>
      </c>
      <c r="GC94" s="50">
        <v>0.12896970180624223</v>
      </c>
      <c r="GD94" s="50">
        <v>0.29577600785278119</v>
      </c>
    </row>
    <row r="95" spans="4:186" ht="15.75" thickBot="1" x14ac:dyDescent="0.3">
      <c r="D95" s="39">
        <v>0.45833333333333298</v>
      </c>
      <c r="E95" s="50">
        <v>1.7707099526469448</v>
      </c>
      <c r="F95" s="50">
        <v>1.7372552718334966</v>
      </c>
      <c r="G95" s="50">
        <v>2.1267620945431087</v>
      </c>
      <c r="H95" s="50">
        <v>0.76489841991281471</v>
      </c>
      <c r="I95" s="50">
        <v>1.1864965995157142</v>
      </c>
      <c r="J95" s="50">
        <v>1.0030166822780657</v>
      </c>
      <c r="K95" s="50">
        <v>1.0198796167912845</v>
      </c>
      <c r="L95" s="50">
        <v>1.4366658341066962</v>
      </c>
      <c r="M95" s="50">
        <v>1.683336277213817</v>
      </c>
      <c r="N95" s="50">
        <v>2.3223784396334226</v>
      </c>
      <c r="O95" s="50">
        <v>0.69137395209500485</v>
      </c>
      <c r="P95" s="50">
        <v>0.68894121860791491</v>
      </c>
      <c r="R95" s="50">
        <v>1.5305420399376972</v>
      </c>
      <c r="S95" s="50">
        <v>1.0795556131398827</v>
      </c>
      <c r="T95" s="50">
        <v>1.587776002859941</v>
      </c>
      <c r="U95" s="50">
        <v>0.42577200239137064</v>
      </c>
      <c r="V95" s="50">
        <v>1.8616160271904383</v>
      </c>
      <c r="W95" s="50">
        <v>0.49483959357625001</v>
      </c>
      <c r="X95" s="50">
        <v>0.76750672332763015</v>
      </c>
      <c r="Y95" s="50">
        <v>0.79548873215557325</v>
      </c>
      <c r="Z95" s="50">
        <v>1.4148618371307993</v>
      </c>
      <c r="AA95" s="50">
        <v>1.0050989844225748</v>
      </c>
      <c r="AB95" s="50">
        <v>0.1547785561974111</v>
      </c>
      <c r="AC95" s="50">
        <v>0.51064555020206759</v>
      </c>
      <c r="AE95" s="50">
        <v>0.98319687990511306</v>
      </c>
      <c r="AF95" s="50">
        <v>0.30068925677862457</v>
      </c>
      <c r="AG95" s="50">
        <v>3.0588591233034839</v>
      </c>
      <c r="AH95" s="50">
        <v>1.2796167272075085</v>
      </c>
      <c r="AI95" s="50">
        <v>0.84035490885512343</v>
      </c>
      <c r="AJ95" s="50">
        <v>0.94352117388184287</v>
      </c>
      <c r="AK95" s="50">
        <v>0.74771091124958855</v>
      </c>
      <c r="AL95" s="50">
        <v>0.47400022780327439</v>
      </c>
      <c r="AM95" s="50">
        <v>1.2931894497466556</v>
      </c>
      <c r="AN95" s="50">
        <v>1.315356670829817</v>
      </c>
      <c r="AO95" s="50">
        <v>0.41441409988154365</v>
      </c>
      <c r="AP95" s="50">
        <v>1.1844235133229848</v>
      </c>
      <c r="AR95" s="50">
        <v>1.3923562606565205</v>
      </c>
      <c r="AS95" s="50">
        <v>0.4645486806154403</v>
      </c>
      <c r="AT95" s="50">
        <v>0.77058289892630005</v>
      </c>
      <c r="AU95" s="50">
        <v>1.6860440562296299</v>
      </c>
      <c r="AV95" s="50">
        <v>1.0329309353762615</v>
      </c>
      <c r="AW95" s="50">
        <v>0.45561529924051419</v>
      </c>
      <c r="AX95" s="50">
        <v>0.44952464115946233</v>
      </c>
      <c r="AY95" s="50">
        <v>0.39157638762673463</v>
      </c>
      <c r="AZ95" s="50">
        <v>0.44052518774986726</v>
      </c>
      <c r="BA95" s="50">
        <v>0.54555642375975011</v>
      </c>
      <c r="BB95" s="50">
        <v>0.55842292223200274</v>
      </c>
      <c r="BC95" s="50">
        <v>0.32264900103521199</v>
      </c>
      <c r="BE95" s="50">
        <v>2.6236180357146432</v>
      </c>
      <c r="BF95" s="50">
        <v>1.1866447695941587</v>
      </c>
      <c r="BG95" s="50">
        <v>2.8074350304167099</v>
      </c>
      <c r="BH95" s="50">
        <v>2.3163206285450073</v>
      </c>
      <c r="BI95" s="50">
        <v>0.94211170640846875</v>
      </c>
      <c r="BJ95" s="50">
        <v>0.75073399753404724</v>
      </c>
      <c r="BK95" s="50">
        <v>1.2094604187185138</v>
      </c>
      <c r="BL95" s="50">
        <v>1.0843144974825574</v>
      </c>
      <c r="BM95" s="50">
        <v>2.1242105926623664</v>
      </c>
      <c r="BN95" s="50">
        <v>3.1020516225077945</v>
      </c>
      <c r="BO95" s="50">
        <v>1.9699721337006353</v>
      </c>
      <c r="BP95" s="50">
        <v>1.0404385809821366</v>
      </c>
      <c r="BR95" s="50">
        <v>1.5527711921836513</v>
      </c>
      <c r="BS95" s="50">
        <v>1.2449941454747677</v>
      </c>
      <c r="BT95" s="50">
        <v>1.5552543012960409</v>
      </c>
      <c r="BU95" s="50">
        <v>0.55096633547395135</v>
      </c>
      <c r="BV95" s="50">
        <v>0.92635180284970164</v>
      </c>
      <c r="BW95" s="50">
        <v>1.3091451924508395</v>
      </c>
      <c r="BX95" s="50">
        <v>0.53609612031098053</v>
      </c>
      <c r="BY95" s="50">
        <v>0.50159443835524631</v>
      </c>
      <c r="BZ95" s="50">
        <v>1.0394981424301741</v>
      </c>
      <c r="CA95" s="50">
        <v>1.0708329450420899</v>
      </c>
      <c r="CB95" s="50">
        <v>2.0615843979238644</v>
      </c>
      <c r="CC95" s="50">
        <v>2.9813579797824707</v>
      </c>
      <c r="CE95" s="50">
        <v>0.38493964213442189</v>
      </c>
      <c r="CF95" s="50">
        <v>0.9080658251595507</v>
      </c>
      <c r="CG95" s="50">
        <v>1.7464416790881336</v>
      </c>
      <c r="CH95" s="50">
        <v>1.1009016062493722</v>
      </c>
      <c r="CI95" s="50">
        <v>1.1927303692870426</v>
      </c>
      <c r="CJ95" s="50">
        <v>0.32985332103993192</v>
      </c>
      <c r="CK95" s="50">
        <v>0.41689462464220495</v>
      </c>
      <c r="CL95" s="50">
        <v>0.26746908172190226</v>
      </c>
      <c r="CM95" s="50">
        <v>0.4834118842065227</v>
      </c>
      <c r="CN95" s="50">
        <v>0.95271699247956732</v>
      </c>
      <c r="CO95" s="50">
        <v>0.27674465370383461</v>
      </c>
      <c r="CP95" s="50">
        <v>0.32097580298872885</v>
      </c>
      <c r="CR95" s="50">
        <v>1.8061594691685388</v>
      </c>
      <c r="CS95" s="50">
        <v>0.64094214847497566</v>
      </c>
      <c r="CT95" s="50">
        <v>1.2263461859320388</v>
      </c>
      <c r="CU95" s="50">
        <v>2.4390448404191272</v>
      </c>
      <c r="CV95" s="50">
        <v>0.70769017410509061</v>
      </c>
      <c r="CW95" s="50">
        <v>0.99167614939715465</v>
      </c>
      <c r="CX95" s="50">
        <v>0.55032802736736941</v>
      </c>
      <c r="CY95" s="50">
        <v>1.0536643378383632</v>
      </c>
      <c r="CZ95" s="50">
        <v>1.0030166822780657</v>
      </c>
      <c r="DA95" s="50">
        <v>1.0385582707489314</v>
      </c>
      <c r="DB95" s="50">
        <v>0.56594648387195245</v>
      </c>
      <c r="DC95" s="50">
        <v>0.41293051859601526</v>
      </c>
      <c r="DD95" s="81"/>
      <c r="DE95" s="50">
        <v>0.72677623874945185</v>
      </c>
      <c r="DF95" s="50">
        <v>0.76591692633028519</v>
      </c>
      <c r="DG95" s="50">
        <v>0.765971710336249</v>
      </c>
      <c r="DH95" s="50">
        <v>1.6617783387580853</v>
      </c>
      <c r="DI95" s="50">
        <v>1.2221101061386872</v>
      </c>
      <c r="DJ95" s="50">
        <v>0.83168221142804377</v>
      </c>
      <c r="DK95" s="50">
        <v>0.35555410995008496</v>
      </c>
      <c r="DL95" s="50">
        <v>0.44018147500509996</v>
      </c>
      <c r="DM95" s="50">
        <v>0.78889978469572086</v>
      </c>
      <c r="DN95" s="50">
        <v>0.3005464974326616</v>
      </c>
      <c r="DO95" s="50">
        <v>0.97482613145899499</v>
      </c>
      <c r="DP95" s="50">
        <v>0.88012857376449194</v>
      </c>
      <c r="DQ95" s="81"/>
      <c r="DS95" s="50">
        <v>2.6875481880222325</v>
      </c>
      <c r="DT95" s="50">
        <v>0.98229126416846657</v>
      </c>
      <c r="DU95" s="50">
        <v>2.1948629216213025</v>
      </c>
      <c r="DV95" s="50">
        <v>1.7546857974036807</v>
      </c>
      <c r="DW95" s="50">
        <v>1.7952020099367436</v>
      </c>
      <c r="DX95" s="50">
        <v>1.1808358867781075</v>
      </c>
      <c r="DY95" s="50">
        <v>1.0979087309021076</v>
      </c>
      <c r="DZ95" s="50">
        <v>1.0536643378383623</v>
      </c>
      <c r="EA95" s="50">
        <v>1.0748656071737026</v>
      </c>
      <c r="EB95" s="50">
        <v>2.1513605462917558</v>
      </c>
      <c r="EC95" s="50">
        <v>1.0336800693507431</v>
      </c>
      <c r="ED95" s="50">
        <v>2.7670848875157481</v>
      </c>
      <c r="EF95" s="50">
        <v>5.8819070585176894</v>
      </c>
      <c r="EG95" s="50">
        <v>3.0253433944187456</v>
      </c>
      <c r="EH95" s="50">
        <v>5.7160845137432119</v>
      </c>
      <c r="EI95" s="50">
        <v>2.0958741673089181</v>
      </c>
      <c r="EJ95" s="50">
        <v>1.4747002667965641</v>
      </c>
      <c r="EK95" s="50">
        <v>2.5232231700681123</v>
      </c>
      <c r="EL95" s="50">
        <v>2.3484601264471299</v>
      </c>
      <c r="EM95" s="50">
        <v>1.4843126229556989</v>
      </c>
      <c r="EN95" s="50">
        <v>3.5016606893227356</v>
      </c>
      <c r="EO95" s="50">
        <v>4.8644002821491439</v>
      </c>
      <c r="EP95" s="50">
        <v>7.8389817460867635</v>
      </c>
      <c r="EQ95" s="50">
        <v>4.9444052756599541</v>
      </c>
      <c r="ES95" s="50">
        <v>0.34844916100566636</v>
      </c>
      <c r="ET95" s="50">
        <v>0.15813850901531623</v>
      </c>
      <c r="EU95" s="50">
        <v>1.2866830629596089</v>
      </c>
      <c r="EV95" s="50">
        <v>0.80353879217318835</v>
      </c>
      <c r="EW95" s="50">
        <v>0.63604120902475147</v>
      </c>
      <c r="EX95" s="50">
        <v>0.4352177127818348</v>
      </c>
      <c r="EY95" s="50">
        <v>0.306986562793647</v>
      </c>
      <c r="EZ95" s="50">
        <v>0.35110231585536661</v>
      </c>
      <c r="FA95" s="50">
        <v>0.50644599689937531</v>
      </c>
      <c r="FB95" s="50">
        <v>0.38211843452520639</v>
      </c>
      <c r="FC95" s="50">
        <v>0</v>
      </c>
      <c r="FD95" s="50">
        <v>0.29815489200502493</v>
      </c>
      <c r="FF95" s="50">
        <v>8.46151579417287</v>
      </c>
      <c r="FG95" s="50">
        <v>7.8719126500245205</v>
      </c>
      <c r="FH95" s="50">
        <v>11.641210264957047</v>
      </c>
      <c r="FI95" s="50">
        <v>7.9209476248856392</v>
      </c>
      <c r="FJ95" s="50">
        <v>3.2829826543940719</v>
      </c>
      <c r="FK95" s="50">
        <v>0.47439744476419682</v>
      </c>
      <c r="FL95" s="50">
        <v>1.6671504628563814</v>
      </c>
      <c r="FM95" s="50">
        <v>2.1023518653196964</v>
      </c>
      <c r="FN95" s="50">
        <v>3.306527612120433</v>
      </c>
      <c r="FO95" s="50">
        <v>4.1054851955616343</v>
      </c>
      <c r="FP95" s="50">
        <v>6.7919916415252608</v>
      </c>
      <c r="FQ95" s="50">
        <v>7.7169797363725712</v>
      </c>
      <c r="FS95" s="50">
        <v>0.7829697967208028</v>
      </c>
      <c r="FT95" s="50">
        <v>0.14717616502347089</v>
      </c>
      <c r="FU95" s="50">
        <v>0.41888615611483604</v>
      </c>
      <c r="FV95" s="50">
        <v>0.15977103413953939</v>
      </c>
      <c r="FW95" s="50">
        <v>0.37005244218452543</v>
      </c>
      <c r="FX95" s="50">
        <v>0.12738564958463738</v>
      </c>
      <c r="FY95" s="50">
        <v>0.1362472444103687</v>
      </c>
      <c r="FZ95" s="50">
        <v>0.3783783133883234</v>
      </c>
      <c r="GA95" s="50">
        <v>0.5253913858419883</v>
      </c>
      <c r="GB95" s="50">
        <v>0</v>
      </c>
      <c r="GC95" s="50">
        <v>0.2744059789134099</v>
      </c>
      <c r="GD95" s="50">
        <v>0.14563571844119072</v>
      </c>
    </row>
    <row r="96" spans="4:186" ht="15.75" thickBot="1" x14ac:dyDescent="0.3">
      <c r="D96" s="39">
        <v>0.5</v>
      </c>
      <c r="E96" s="50">
        <v>2.4446424013660368</v>
      </c>
      <c r="F96" s="50">
        <v>1.9571105500668262</v>
      </c>
      <c r="G96" s="50">
        <v>2.6983031480297273</v>
      </c>
      <c r="H96" s="50">
        <v>0.77603754356067201</v>
      </c>
      <c r="I96" s="50">
        <v>1.3309712572896548</v>
      </c>
      <c r="J96" s="50">
        <v>1.3742805703715733</v>
      </c>
      <c r="K96" s="50">
        <v>0.92983869431437904</v>
      </c>
      <c r="L96" s="50">
        <v>1.6412634992807191</v>
      </c>
      <c r="M96" s="50">
        <v>2.1880924088066727</v>
      </c>
      <c r="N96" s="50">
        <v>2.4954063285924981</v>
      </c>
      <c r="O96" s="50">
        <v>0.74294097358304356</v>
      </c>
      <c r="P96" s="50">
        <v>0.67333779620496714</v>
      </c>
      <c r="R96" s="50">
        <v>1.7815676227709731</v>
      </c>
      <c r="S96" s="50">
        <v>1.2167534011002616</v>
      </c>
      <c r="T96" s="50">
        <v>1.6593560058099521</v>
      </c>
      <c r="U96" s="50">
        <v>0.42681470887333667</v>
      </c>
      <c r="V96" s="50">
        <v>1.9830987559256199</v>
      </c>
      <c r="W96" s="50">
        <v>0.65931264607600226</v>
      </c>
      <c r="X96" s="50">
        <v>0.71352676481073651</v>
      </c>
      <c r="Y96" s="50">
        <v>0.82092551594889529</v>
      </c>
      <c r="Z96" s="50">
        <v>1.5670436091535658</v>
      </c>
      <c r="AA96" s="50">
        <v>1.0235972788136187</v>
      </c>
      <c r="AB96" s="50">
        <v>0.29186550614587292</v>
      </c>
      <c r="AC96" s="50">
        <v>0.67333779620496792</v>
      </c>
      <c r="AE96" s="50">
        <v>1.585258388102665</v>
      </c>
      <c r="AF96" s="50">
        <v>0.48739134277906526</v>
      </c>
      <c r="AG96" s="50">
        <v>3.1696003567816224</v>
      </c>
      <c r="AH96" s="50">
        <v>1.4513255770626341</v>
      </c>
      <c r="AI96" s="50">
        <v>1.1175254610516234</v>
      </c>
      <c r="AJ96" s="50">
        <v>1.0106248675390301</v>
      </c>
      <c r="AK96" s="50">
        <v>0.89706451981610424</v>
      </c>
      <c r="AL96" s="50">
        <v>0.63604120902475214</v>
      </c>
      <c r="AM96" s="50">
        <v>1.4415413927397913</v>
      </c>
      <c r="AN96" s="50">
        <v>1.3808492425818355</v>
      </c>
      <c r="AO96" s="50">
        <v>0.38058825546777902</v>
      </c>
      <c r="AP96" s="50">
        <v>1.3739755587790541</v>
      </c>
      <c r="AR96" s="50">
        <v>1.7170828616006943</v>
      </c>
      <c r="AS96" s="50">
        <v>0.49352455160695569</v>
      </c>
      <c r="AT96" s="50">
        <v>0.81932005581236289</v>
      </c>
      <c r="AU96" s="50">
        <v>1.5464924811176297</v>
      </c>
      <c r="AV96" s="50">
        <v>1.0881870456069342</v>
      </c>
      <c r="AW96" s="50">
        <v>0.43416135957157265</v>
      </c>
      <c r="AX96" s="50">
        <v>0.52442535632345011</v>
      </c>
      <c r="AY96" s="50">
        <v>0.4729180359206831</v>
      </c>
      <c r="AZ96" s="50">
        <v>0.46660233878528545</v>
      </c>
      <c r="BA96" s="50">
        <v>0.74620241625512729</v>
      </c>
      <c r="BB96" s="50">
        <v>0.5362528888411241</v>
      </c>
      <c r="BC96" s="50">
        <v>0.42792655591486389</v>
      </c>
      <c r="BE96" s="50">
        <v>2.3550109180086154</v>
      </c>
      <c r="BF96" s="50">
        <v>1.329851853431353</v>
      </c>
      <c r="BG96" s="50">
        <v>2.9232554401193269</v>
      </c>
      <c r="BH96" s="50">
        <v>2.6604302759060072</v>
      </c>
      <c r="BI96" s="50">
        <v>0.96340157004114713</v>
      </c>
      <c r="BJ96" s="50">
        <v>0.79051748710014902</v>
      </c>
      <c r="BK96" s="50">
        <v>1.4272605230877105</v>
      </c>
      <c r="BL96" s="50">
        <v>1.1823528433143538</v>
      </c>
      <c r="BM96" s="50">
        <v>2.1880924088066713</v>
      </c>
      <c r="BN96" s="50">
        <v>3.2259594273428478</v>
      </c>
      <c r="BO96" s="50">
        <v>1.7187642227895294</v>
      </c>
      <c r="BP96" s="50">
        <v>1.0366802273150102</v>
      </c>
      <c r="BR96" s="50">
        <v>1.7170828616006937</v>
      </c>
      <c r="BS96" s="50">
        <v>1.8153902493229894</v>
      </c>
      <c r="BT96" s="50">
        <v>1.9096371688966252</v>
      </c>
      <c r="BU96" s="50">
        <v>0.7776376204667188</v>
      </c>
      <c r="BV96" s="50">
        <v>1.1906500260888906</v>
      </c>
      <c r="BW96" s="50">
        <v>1.5261218228545717</v>
      </c>
      <c r="BX96" s="50">
        <v>0.75680459356641261</v>
      </c>
      <c r="BY96" s="50">
        <v>0.66912359416946232</v>
      </c>
      <c r="BZ96" s="50">
        <v>1.367200718765909</v>
      </c>
      <c r="CA96" s="50">
        <v>1.4651294999987343</v>
      </c>
      <c r="CB96" s="50">
        <v>2.124210592662366</v>
      </c>
      <c r="CC96" s="50">
        <v>2.9460339518859482</v>
      </c>
      <c r="CE96" s="50">
        <v>0.50950825540837752</v>
      </c>
      <c r="CF96" s="50">
        <v>1.3472732734009654</v>
      </c>
      <c r="CG96" s="50">
        <v>1.9685172060388374</v>
      </c>
      <c r="CH96" s="50">
        <v>1.277363881374499</v>
      </c>
      <c r="CI96" s="50">
        <v>1.4484804612988309</v>
      </c>
      <c r="CJ96" s="50">
        <v>0.42265407501642072</v>
      </c>
      <c r="CK96" s="50">
        <v>0.51406758647500705</v>
      </c>
      <c r="CL96" s="50">
        <v>0.31434085648369042</v>
      </c>
      <c r="CM96" s="50">
        <v>0.56594648387195101</v>
      </c>
      <c r="CN96" s="50">
        <v>0.92983869431437904</v>
      </c>
      <c r="CO96" s="50">
        <v>0.32722385615125171</v>
      </c>
      <c r="CP96" s="50">
        <v>0.36821898999150127</v>
      </c>
      <c r="CR96" s="50">
        <v>2.2168323119863973</v>
      </c>
      <c r="CS96" s="50">
        <v>0.72097274890215535</v>
      </c>
      <c r="CT96" s="50">
        <v>1.4109001641469086</v>
      </c>
      <c r="CU96" s="50">
        <v>2.4984743110765684</v>
      </c>
      <c r="CV96" s="50">
        <v>0.74168910745655758</v>
      </c>
      <c r="CW96" s="50">
        <v>1.0788441309924337</v>
      </c>
      <c r="CX96" s="50">
        <v>0.67333779620496714</v>
      </c>
      <c r="CY96" s="50">
        <v>1.1037694413273886</v>
      </c>
      <c r="CZ96" s="50">
        <v>1.2001699928724168</v>
      </c>
      <c r="DA96" s="50">
        <v>1.2327186418530067</v>
      </c>
      <c r="DB96" s="50">
        <v>0.69582484374565978</v>
      </c>
      <c r="DC96" s="50">
        <v>0.48052806640460372</v>
      </c>
      <c r="DD96" s="81"/>
      <c r="DE96" s="50">
        <v>0.62794460120465978</v>
      </c>
      <c r="DF96" s="50">
        <v>0.77443966305360268</v>
      </c>
      <c r="DG96" s="50">
        <v>0.83546913677024559</v>
      </c>
      <c r="DH96" s="50">
        <v>1.7714324210828953</v>
      </c>
      <c r="DI96" s="50">
        <v>1.2998646884546052</v>
      </c>
      <c r="DJ96" s="50">
        <v>1.0610178167261006</v>
      </c>
      <c r="DK96" s="50">
        <v>0.42691570620109437</v>
      </c>
      <c r="DL96" s="50">
        <v>0.46218657321544732</v>
      </c>
      <c r="DM96" s="50">
        <v>0.76331587196014117</v>
      </c>
      <c r="DN96" s="50">
        <v>0.42893900002848256</v>
      </c>
      <c r="DO96" s="50">
        <v>1.3229255556486839</v>
      </c>
      <c r="DP96" s="50">
        <v>1.038558270748932</v>
      </c>
      <c r="DQ96" s="81"/>
      <c r="DS96" s="50">
        <v>3.4963885354624056</v>
      </c>
      <c r="DT96" s="50">
        <v>1.0859730339861964</v>
      </c>
      <c r="DU96" s="50">
        <v>2.3451892910867249</v>
      </c>
      <c r="DV96" s="50">
        <v>1.9004408914177009</v>
      </c>
      <c r="DW96" s="50">
        <v>2.1390377474211419</v>
      </c>
      <c r="DX96" s="50">
        <v>1.3414493336120272</v>
      </c>
      <c r="DY96" s="50">
        <v>1.1844235133229839</v>
      </c>
      <c r="DZ96" s="50">
        <v>1.2391131350635947</v>
      </c>
      <c r="EA96" s="50">
        <v>1.339124465267328</v>
      </c>
      <c r="EB96" s="50">
        <v>2.2580206253193182</v>
      </c>
      <c r="EC96" s="50">
        <v>1.0551196459842562</v>
      </c>
      <c r="ED96" s="50">
        <v>2.9775176737114686</v>
      </c>
      <c r="EF96" s="50">
        <v>6.0025578399608523</v>
      </c>
      <c r="EG96" s="50">
        <v>2.8779174301750712</v>
      </c>
      <c r="EH96" s="50">
        <v>5.847027616371129</v>
      </c>
      <c r="EI96" s="50">
        <v>2.1115853028099938</v>
      </c>
      <c r="EJ96" s="50">
        <v>1.4988093344863629</v>
      </c>
      <c r="EK96" s="50">
        <v>2.6347906937329153</v>
      </c>
      <c r="EL96" s="50">
        <v>2.5990327529445052</v>
      </c>
      <c r="EM96" s="50">
        <v>1.4939666586427731</v>
      </c>
      <c r="EN96" s="50">
        <v>3.5728485838666848</v>
      </c>
      <c r="EO96" s="50">
        <v>4.9444052756599515</v>
      </c>
      <c r="EP96" s="50">
        <v>8.0790106993229731</v>
      </c>
      <c r="EQ96" s="50">
        <v>4.9444052756599541</v>
      </c>
      <c r="ES96" s="50">
        <v>0.53727262929985731</v>
      </c>
      <c r="ET96" s="50">
        <v>0.28247953097858775</v>
      </c>
      <c r="EU96" s="50">
        <v>1.1948131343047101</v>
      </c>
      <c r="EV96" s="50">
        <v>0.90578489057901956</v>
      </c>
      <c r="EW96" s="50">
        <v>0.82736832917355529</v>
      </c>
      <c r="EX96" s="50">
        <v>0.54357642415719376</v>
      </c>
      <c r="EY96" s="50">
        <v>0.31351797507869372</v>
      </c>
      <c r="EZ96" s="50">
        <v>0.46431973865671206</v>
      </c>
      <c r="FA96" s="50">
        <v>0.64648776308284539</v>
      </c>
      <c r="FB96" s="50">
        <v>0.47183749246409784</v>
      </c>
      <c r="FC96" s="50">
        <v>0.13177329388730447</v>
      </c>
      <c r="FD96" s="50">
        <v>0.3475677554517545</v>
      </c>
      <c r="FF96" s="50">
        <v>9.721667088532751</v>
      </c>
      <c r="FG96" s="50">
        <v>7.9519653888561406</v>
      </c>
      <c r="FH96" s="50">
        <v>10.284915471295177</v>
      </c>
      <c r="FI96" s="50">
        <v>7.1737372968092199</v>
      </c>
      <c r="FJ96" s="50">
        <v>3.4496005059187849</v>
      </c>
      <c r="FK96" s="50">
        <v>0.42265407501642016</v>
      </c>
      <c r="FL96" s="50">
        <v>1.2178837925192016</v>
      </c>
      <c r="FM96" s="50">
        <v>2.8743054297314998</v>
      </c>
      <c r="FN96" s="50">
        <v>3.1557469175111614</v>
      </c>
      <c r="FO96" s="50">
        <v>4.8697069001712157</v>
      </c>
      <c r="FP96" s="50">
        <v>6.9291994874120348</v>
      </c>
      <c r="FQ96" s="50">
        <v>8.0012972063336907</v>
      </c>
      <c r="FS96" s="50">
        <v>0.90904804879016488</v>
      </c>
      <c r="FT96" s="50">
        <v>0.32803623915275548</v>
      </c>
      <c r="FU96" s="50">
        <v>0.88518677161848025</v>
      </c>
      <c r="FV96" s="50">
        <v>0.28463614282050476</v>
      </c>
      <c r="FW96" s="50">
        <v>0.28561368370079215</v>
      </c>
      <c r="FX96" s="50">
        <v>0.52299780690693887</v>
      </c>
      <c r="FY96" s="50">
        <v>0.36094574077238301</v>
      </c>
      <c r="FZ96" s="50">
        <v>0.53727262929985731</v>
      </c>
      <c r="GA96" s="50">
        <v>0.68252919069021056</v>
      </c>
      <c r="GB96" s="50">
        <v>0</v>
      </c>
      <c r="GC96" s="50">
        <v>0.35415519062360074</v>
      </c>
      <c r="GD96" s="50">
        <v>0.11616774183723139</v>
      </c>
    </row>
    <row r="97" spans="4:186" ht="15.75" thickBot="1" x14ac:dyDescent="0.3">
      <c r="D97" s="39">
        <v>0.54166666666666696</v>
      </c>
      <c r="E97" s="50">
        <v>2.0600847003120215</v>
      </c>
      <c r="F97" s="50">
        <v>2.0882712454686843</v>
      </c>
      <c r="G97" s="50">
        <v>2.7054890381292469</v>
      </c>
      <c r="H97" s="50">
        <v>0.87945560687092594</v>
      </c>
      <c r="I97" s="50">
        <v>1.7223961622059658</v>
      </c>
      <c r="J97" s="50">
        <v>1.3137279602671896</v>
      </c>
      <c r="K97" s="50">
        <v>1.1135835759395247</v>
      </c>
      <c r="L97" s="50">
        <v>1.5702085676525872</v>
      </c>
      <c r="M97" s="50">
        <v>2.0002013618476893</v>
      </c>
      <c r="N97" s="50">
        <v>2.2516510363419115</v>
      </c>
      <c r="O97" s="50">
        <v>0.83671591664209266</v>
      </c>
      <c r="P97" s="50">
        <v>0.6428413072318353</v>
      </c>
      <c r="R97" s="50">
        <v>2.1544486231599622</v>
      </c>
      <c r="S97" s="50">
        <v>1.1140758038280594</v>
      </c>
      <c r="T97" s="50">
        <v>2.0962786330697236</v>
      </c>
      <c r="U97" s="50">
        <v>0.46882072971734817</v>
      </c>
      <c r="V97" s="50">
        <v>1.9860236798734117</v>
      </c>
      <c r="W97" s="50">
        <v>0.72598655076485707</v>
      </c>
      <c r="X97" s="50">
        <v>0.76750672332763015</v>
      </c>
      <c r="Y97" s="50">
        <v>0.8145162371348601</v>
      </c>
      <c r="Z97" s="50">
        <v>1.5644648215048396</v>
      </c>
      <c r="AA97" s="50">
        <v>0.95804935136699532</v>
      </c>
      <c r="AB97" s="50">
        <v>0.32028034793040866</v>
      </c>
      <c r="AC97" s="50">
        <v>0.68751286822984603</v>
      </c>
      <c r="AE97" s="50">
        <v>1.3264974080746033</v>
      </c>
      <c r="AF97" s="50">
        <v>0.70317842302273781</v>
      </c>
      <c r="AG97" s="50">
        <v>3.3864739762422018</v>
      </c>
      <c r="AH97" s="50">
        <v>1.813764405476658</v>
      </c>
      <c r="AI97" s="50">
        <v>1.068916180082657</v>
      </c>
      <c r="AJ97" s="50">
        <v>0.87598407559541536</v>
      </c>
      <c r="AK97" s="50">
        <v>0.79863917892689573</v>
      </c>
      <c r="AL97" s="50">
        <v>0.54793876286380849</v>
      </c>
      <c r="AM97" s="50">
        <v>1.4586926979456847</v>
      </c>
      <c r="AN97" s="50">
        <v>1.4675182976265564</v>
      </c>
      <c r="AO97" s="50">
        <v>0.42890522619053884</v>
      </c>
      <c r="AP97" s="50">
        <v>1.3087022652438869</v>
      </c>
      <c r="AR97" s="50">
        <v>1.74107901647568</v>
      </c>
      <c r="AS97" s="50">
        <v>0.50719826843390237</v>
      </c>
      <c r="AT97" s="50">
        <v>0.7342074313769702</v>
      </c>
      <c r="AU97" s="50">
        <v>1.5955975454994304</v>
      </c>
      <c r="AV97" s="50">
        <v>1.092068803116093</v>
      </c>
      <c r="AW97" s="50">
        <v>0.54357642415719376</v>
      </c>
      <c r="AX97" s="50">
        <v>0.48821930071567204</v>
      </c>
      <c r="AY97" s="50">
        <v>0.48381434122655709</v>
      </c>
      <c r="AZ97" s="50">
        <v>0.47104614086802948</v>
      </c>
      <c r="BA97" s="50">
        <v>0.80338042820199007</v>
      </c>
      <c r="BB97" s="50">
        <v>0.69137395209500485</v>
      </c>
      <c r="BC97" s="50">
        <v>0.44018147500509963</v>
      </c>
      <c r="BE97" s="50">
        <v>2.2421191302416958</v>
      </c>
      <c r="BF97" s="50">
        <v>1.3800297475037677</v>
      </c>
      <c r="BG97" s="50">
        <v>3.1020516225077892</v>
      </c>
      <c r="BH97" s="50">
        <v>2.7646519290787706</v>
      </c>
      <c r="BI97" s="50">
        <v>1.1802845880809703</v>
      </c>
      <c r="BJ97" s="50">
        <v>0.81339805457682024</v>
      </c>
      <c r="BK97" s="50">
        <v>1.3175798083950074</v>
      </c>
      <c r="BL97" s="50">
        <v>1.1802845880809696</v>
      </c>
      <c r="BM97" s="50">
        <v>2.3331136080724635</v>
      </c>
      <c r="BN97" s="50">
        <v>3.299397537343927</v>
      </c>
      <c r="BO97" s="50">
        <v>1.5490514863593006</v>
      </c>
      <c r="BP97" s="50">
        <v>0.76290782713344885</v>
      </c>
      <c r="BR97" s="50">
        <v>2.0302432838992908</v>
      </c>
      <c r="BS97" s="50">
        <v>2.0351258856435561</v>
      </c>
      <c r="BT97" s="50">
        <v>1.9153404120297315</v>
      </c>
      <c r="BU97" s="50">
        <v>0.93444309813523097</v>
      </c>
      <c r="BV97" s="50">
        <v>1.2670781867322478</v>
      </c>
      <c r="BW97" s="50">
        <v>1.4735016483777592</v>
      </c>
      <c r="BX97" s="50">
        <v>0.89196113089848106</v>
      </c>
      <c r="BY97" s="50">
        <v>0.79863917892689529</v>
      </c>
      <c r="BZ97" s="50">
        <v>1.853877820485279</v>
      </c>
      <c r="CA97" s="50">
        <v>1.6438400506149429</v>
      </c>
      <c r="CB97" s="50">
        <v>2.1752149976536583</v>
      </c>
      <c r="CC97" s="50">
        <v>3.8267206652157379</v>
      </c>
      <c r="CE97" s="50">
        <v>0.73719403422423535</v>
      </c>
      <c r="CF97" s="50">
        <v>1.6299769657552066</v>
      </c>
      <c r="CG97" s="50">
        <v>2.1237005372957296</v>
      </c>
      <c r="CH97" s="50">
        <v>1.3837583341318667</v>
      </c>
      <c r="CI97" s="50">
        <v>1.5752145423200059</v>
      </c>
      <c r="CJ97" s="50">
        <v>0.48454665342511716</v>
      </c>
      <c r="CK97" s="50">
        <v>0.55272422732181092</v>
      </c>
      <c r="CL97" s="50">
        <v>0.33624439787328064</v>
      </c>
      <c r="CM97" s="50">
        <v>0.70029479700172004</v>
      </c>
      <c r="CN97" s="50">
        <v>1.0273239642830403</v>
      </c>
      <c r="CO97" s="50">
        <v>0.39527489176925057</v>
      </c>
      <c r="CP97" s="50">
        <v>0.39444390067837759</v>
      </c>
      <c r="CR97" s="50">
        <v>2.2357794946133733</v>
      </c>
      <c r="CS97" s="50">
        <v>0.65003339193067855</v>
      </c>
      <c r="CT97" s="50">
        <v>1.6233029854371899</v>
      </c>
      <c r="CU97" s="50">
        <v>2.2929461141693701</v>
      </c>
      <c r="CV97" s="50">
        <v>0.8584323348628653</v>
      </c>
      <c r="CW97" s="50">
        <v>1.1808358867781084</v>
      </c>
      <c r="CX97" s="50">
        <v>0.71060447453179387</v>
      </c>
      <c r="CY97" s="50">
        <v>1.3198054494932301</v>
      </c>
      <c r="CZ97" s="50">
        <v>1.3648461830285745</v>
      </c>
      <c r="DA97" s="50">
        <v>1.3580257538957565</v>
      </c>
      <c r="DB97" s="50">
        <v>0.8167023080459157</v>
      </c>
      <c r="DC97" s="50">
        <v>0.55032802736736941</v>
      </c>
      <c r="DD97" s="81"/>
      <c r="DE97" s="50">
        <v>0.51750487697061642</v>
      </c>
      <c r="DF97" s="50">
        <v>0.96040442678410765</v>
      </c>
      <c r="DG97" s="50">
        <v>1.0689161800826577</v>
      </c>
      <c r="DH97" s="50">
        <v>2.0307382639744538</v>
      </c>
      <c r="DI97" s="50">
        <v>1.5702085676525872</v>
      </c>
      <c r="DJ97" s="50">
        <v>1.3437768912199832</v>
      </c>
      <c r="DK97" s="50">
        <v>0.51865403615971695</v>
      </c>
      <c r="DL97" s="50">
        <v>0.52095745561229767</v>
      </c>
      <c r="DM97" s="50">
        <v>0.82666873541061536</v>
      </c>
      <c r="DN97" s="50">
        <v>0.50497596254880306</v>
      </c>
      <c r="DO97" s="50">
        <v>1.740811171901542</v>
      </c>
      <c r="DP97" s="50">
        <v>1.1679256880650382</v>
      </c>
      <c r="DQ97" s="81"/>
      <c r="DS97" s="50">
        <v>4.2158332748350267</v>
      </c>
      <c r="DT97" s="50">
        <v>1.0646800574905604</v>
      </c>
      <c r="DU97" s="50">
        <v>2.5468681907369546</v>
      </c>
      <c r="DV97" s="50">
        <v>2.1273747588646383</v>
      </c>
      <c r="DW97" s="50">
        <v>2.0540931828879447</v>
      </c>
      <c r="DX97" s="50">
        <v>1.3531140453741251</v>
      </c>
      <c r="DY97" s="50">
        <v>1.0310596841370567</v>
      </c>
      <c r="DZ97" s="50">
        <v>1.2670781867322478</v>
      </c>
      <c r="EA97" s="50">
        <v>1.483429756473956</v>
      </c>
      <c r="EB97" s="50">
        <v>2.0660878573971733</v>
      </c>
      <c r="EC97" s="50">
        <v>1.0610178167261006</v>
      </c>
      <c r="ED97" s="50">
        <v>3.0705988683480641</v>
      </c>
      <c r="EF97" s="50">
        <v>5.9601442306747314</v>
      </c>
      <c r="EG97" s="50">
        <v>2.8613539173788229</v>
      </c>
      <c r="EH97" s="50">
        <v>5.6807152361439561</v>
      </c>
      <c r="EI97" s="50">
        <v>2.0958741673089181</v>
      </c>
      <c r="EJ97" s="50">
        <v>1.5060929524510218</v>
      </c>
      <c r="EK97" s="50">
        <v>2.6420994016220964</v>
      </c>
      <c r="EL97" s="50">
        <v>2.7343601773452924</v>
      </c>
      <c r="EM97" s="50">
        <v>1.5060929524510192</v>
      </c>
      <c r="EN97" s="50">
        <v>3.7968504744620413</v>
      </c>
      <c r="EO97" s="50">
        <v>4.785263013204025</v>
      </c>
      <c r="EP97" s="50">
        <v>8.0638672905230599</v>
      </c>
      <c r="EQ97" s="50">
        <v>5.0198636571669484</v>
      </c>
      <c r="ES97" s="50">
        <v>0.63063578869902948</v>
      </c>
      <c r="ET97" s="50">
        <v>0.36802290864481785</v>
      </c>
      <c r="EU97" s="50">
        <v>1.293262679546731</v>
      </c>
      <c r="EV97" s="50">
        <v>0.9992269507178162</v>
      </c>
      <c r="EW97" s="50">
        <v>0.68040072281626229</v>
      </c>
      <c r="EX97" s="50">
        <v>0.56594648387195157</v>
      </c>
      <c r="EY97" s="50">
        <v>0.32516968500382809</v>
      </c>
      <c r="EZ97" s="50">
        <v>0.44224643556392795</v>
      </c>
      <c r="FA97" s="50">
        <v>0.73829114792231276</v>
      </c>
      <c r="FB97" s="50">
        <v>0.50271993031821638</v>
      </c>
      <c r="FC97" s="50">
        <v>0.14211743487441172</v>
      </c>
      <c r="FD97" s="50">
        <v>0.43300474560989455</v>
      </c>
      <c r="FF97" s="50">
        <v>9.7686356565081347</v>
      </c>
      <c r="FG97" s="50">
        <v>8.4437043551563686</v>
      </c>
      <c r="FH97" s="50">
        <v>10.86406387758665</v>
      </c>
      <c r="FI97" s="50">
        <v>7.3806594538788746</v>
      </c>
      <c r="FJ97" s="50">
        <v>2.8481755410631915</v>
      </c>
      <c r="FK97" s="50">
        <v>0.41441409988154337</v>
      </c>
      <c r="FL97" s="50">
        <v>1.3739755587790541</v>
      </c>
      <c r="FM97" s="50">
        <v>2.796391810898708</v>
      </c>
      <c r="FN97" s="50">
        <v>3.9480768834420195</v>
      </c>
      <c r="FO97" s="50">
        <v>4.308467814401979</v>
      </c>
      <c r="FP97" s="50">
        <v>6.5230337527406812</v>
      </c>
      <c r="FQ97" s="50">
        <v>7.7632936847826892</v>
      </c>
      <c r="FS97" s="50">
        <v>0.87508968198569959</v>
      </c>
      <c r="FT97" s="50">
        <v>0.35600134777185233</v>
      </c>
      <c r="FU97" s="50">
        <v>0.76137895418765245</v>
      </c>
      <c r="FV97" s="50">
        <v>0.31599093636057163</v>
      </c>
      <c r="FW97" s="50">
        <v>0.15198523795837843</v>
      </c>
      <c r="FX97" s="50">
        <v>0.35878259577589078</v>
      </c>
      <c r="FY97" s="50">
        <v>0.42792655591486389</v>
      </c>
      <c r="FZ97" s="50">
        <v>0.66213906217269769</v>
      </c>
      <c r="GA97" s="50">
        <v>0.50178190357257468</v>
      </c>
      <c r="GB97" s="50">
        <v>0.29183937829561285</v>
      </c>
      <c r="GC97" s="50">
        <v>0.39329522154141899</v>
      </c>
      <c r="GD97" s="50">
        <v>0.28176795001209343</v>
      </c>
    </row>
    <row r="98" spans="4:186" ht="15.75" thickBot="1" x14ac:dyDescent="0.3">
      <c r="D98" s="39">
        <v>0.58333333333333304</v>
      </c>
      <c r="E98" s="50">
        <v>2.2964905777436946</v>
      </c>
      <c r="F98" s="50">
        <v>1.9893699701220691</v>
      </c>
      <c r="G98" s="50">
        <v>2.4145170714904358</v>
      </c>
      <c r="H98" s="50">
        <v>1.0049151360629749</v>
      </c>
      <c r="I98" s="50">
        <v>1.6619514526900334</v>
      </c>
      <c r="J98" s="50">
        <v>1.5034195590982855</v>
      </c>
      <c r="K98" s="50">
        <v>1.2221101061386868</v>
      </c>
      <c r="L98" s="50">
        <v>1.339949110824409</v>
      </c>
      <c r="M98" s="50">
        <v>1.7023517315203072</v>
      </c>
      <c r="N98" s="50">
        <v>2.3615738801036446</v>
      </c>
      <c r="O98" s="50">
        <v>0.65787935821725929</v>
      </c>
      <c r="P98" s="50">
        <v>0.49934849645183771</v>
      </c>
      <c r="R98" s="50">
        <v>1.9918821530345829</v>
      </c>
      <c r="S98" s="50">
        <v>1.0436672476694084</v>
      </c>
      <c r="T98" s="50">
        <v>2.0511017855190787</v>
      </c>
      <c r="U98" s="50">
        <v>0.50878884283272918</v>
      </c>
      <c r="V98" s="50">
        <v>1.9656095001486502</v>
      </c>
      <c r="W98" s="50">
        <v>0.79051748710015068</v>
      </c>
      <c r="X98" s="50">
        <v>0.68040072281626351</v>
      </c>
      <c r="Y98" s="50">
        <v>0.86840112748435205</v>
      </c>
      <c r="Z98" s="50">
        <v>1.5464924811176317</v>
      </c>
      <c r="AA98" s="50">
        <v>0.76443874539391843</v>
      </c>
      <c r="AB98" s="50">
        <v>0.35507746930314843</v>
      </c>
      <c r="AC98" s="50">
        <v>0.70333368051217326</v>
      </c>
      <c r="AE98" s="50">
        <v>1.3900497626265944</v>
      </c>
      <c r="AF98" s="50">
        <v>0.63343118452823888</v>
      </c>
      <c r="AG98" s="50">
        <v>3.7725271629698343</v>
      </c>
      <c r="AH98" s="50">
        <v>2.00324118102687</v>
      </c>
      <c r="AI98" s="50">
        <v>1.0765969856381106</v>
      </c>
      <c r="AJ98" s="50">
        <v>0.91646200989836835</v>
      </c>
      <c r="AK98" s="50">
        <v>0.90389926783213215</v>
      </c>
      <c r="AL98" s="50">
        <v>0.72529604319911745</v>
      </c>
      <c r="AM98" s="50">
        <v>1.1744376328311317</v>
      </c>
      <c r="AN98" s="50">
        <v>1.5134001292672925</v>
      </c>
      <c r="AO98" s="50">
        <v>0.44052518774986754</v>
      </c>
      <c r="AP98" s="50">
        <v>1.3309712572896548</v>
      </c>
      <c r="AR98" s="50">
        <v>1.9096371688966265</v>
      </c>
      <c r="AS98" s="50">
        <v>0.42547439848621371</v>
      </c>
      <c r="AT98" s="50">
        <v>0.72086751788905357</v>
      </c>
      <c r="AU98" s="50">
        <v>1.7408111719015413</v>
      </c>
      <c r="AV98" s="50">
        <v>1.1989859354340056</v>
      </c>
      <c r="AW98" s="50">
        <v>0.65787935821725874</v>
      </c>
      <c r="AX98" s="50">
        <v>0.55032802736736874</v>
      </c>
      <c r="AY98" s="50">
        <v>0.55272422732181048</v>
      </c>
      <c r="AZ98" s="50">
        <v>0.49368880428530898</v>
      </c>
      <c r="BA98" s="50">
        <v>0.69037154594120909</v>
      </c>
      <c r="BB98" s="50">
        <v>0.62964812901306244</v>
      </c>
      <c r="BC98" s="50">
        <v>0.50610650532926316</v>
      </c>
      <c r="BE98" s="50">
        <v>2.4716299316727599</v>
      </c>
      <c r="BF98" s="50">
        <v>1.2097605826198723</v>
      </c>
      <c r="BG98" s="50">
        <v>2.5990327529445034</v>
      </c>
      <c r="BH98" s="50">
        <v>2.4949520263825025</v>
      </c>
      <c r="BI98" s="50">
        <v>1.1018135597248382</v>
      </c>
      <c r="BJ98" s="50">
        <v>0.78405992225098842</v>
      </c>
      <c r="BK98" s="50">
        <v>1.4867222208995865</v>
      </c>
      <c r="BL98" s="50">
        <v>1.1968983225507466</v>
      </c>
      <c r="BM98" s="50">
        <v>2.1432427302032178</v>
      </c>
      <c r="BN98" s="50">
        <v>3.2952886990399644</v>
      </c>
      <c r="BO98" s="50">
        <v>1.4513255770626341</v>
      </c>
      <c r="BP98" s="50">
        <v>0.68608649343981265</v>
      </c>
      <c r="BR98" s="50">
        <v>2.5399661126791924</v>
      </c>
      <c r="BS98" s="50">
        <v>2.7351363227216816</v>
      </c>
      <c r="BT98" s="50">
        <v>2.0811467477517698</v>
      </c>
      <c r="BU98" s="50">
        <v>1.2931894497466578</v>
      </c>
      <c r="BV98" s="50">
        <v>1.413229663122384</v>
      </c>
      <c r="BW98" s="50">
        <v>1.6698408611482198</v>
      </c>
      <c r="BX98" s="50">
        <v>0.83872420767615175</v>
      </c>
      <c r="BY98" s="50">
        <v>0.99410772040237616</v>
      </c>
      <c r="BZ98" s="50">
        <v>2.0958741673089172</v>
      </c>
      <c r="CA98" s="50">
        <v>1.6749692902541597</v>
      </c>
      <c r="CB98" s="50">
        <v>2.6567573400108864</v>
      </c>
      <c r="CC98" s="50">
        <v>4.3529804535536583</v>
      </c>
      <c r="CE98" s="50">
        <v>0.80655166308133441</v>
      </c>
      <c r="CF98" s="50">
        <v>1.647064529984416</v>
      </c>
      <c r="CG98" s="50">
        <v>2.1390377474211428</v>
      </c>
      <c r="CH98" s="50">
        <v>1.426947721717656</v>
      </c>
      <c r="CI98" s="50">
        <v>1.547812905805219</v>
      </c>
      <c r="CJ98" s="50">
        <v>0.52659090909133</v>
      </c>
      <c r="CK98" s="50">
        <v>0.63604120902475214</v>
      </c>
      <c r="CL98" s="50">
        <v>0.35287854680936043</v>
      </c>
      <c r="CM98" s="50">
        <v>0.73366076401296498</v>
      </c>
      <c r="CN98" s="50">
        <v>1.0920688031160946</v>
      </c>
      <c r="CO98" s="50">
        <v>0.4341613595715732</v>
      </c>
      <c r="CP98" s="50">
        <v>0.34318301661310413</v>
      </c>
      <c r="CR98" s="50">
        <v>2.7780508650907141</v>
      </c>
      <c r="CS98" s="50">
        <v>0.63343118452823921</v>
      </c>
      <c r="CT98" s="50">
        <v>1.6906802082599641</v>
      </c>
      <c r="CU98" s="50">
        <v>2.256533314874325</v>
      </c>
      <c r="CV98" s="50">
        <v>0.73569972244796678</v>
      </c>
      <c r="CW98" s="50">
        <v>1.2394690316057173</v>
      </c>
      <c r="CX98" s="50">
        <v>0.49376299485838754</v>
      </c>
      <c r="CY98" s="50">
        <v>1.2348476891236622</v>
      </c>
      <c r="CZ98" s="50">
        <v>1.5955975454994304</v>
      </c>
      <c r="DA98" s="50">
        <v>1.2031684407476051</v>
      </c>
      <c r="DB98" s="50">
        <v>0.72445815852871387</v>
      </c>
      <c r="DC98" s="50">
        <v>0.52326768487353237</v>
      </c>
      <c r="DD98" s="81"/>
      <c r="DE98" s="50">
        <v>0.46431973865671206</v>
      </c>
      <c r="DF98" s="50">
        <v>1.4210688751128868</v>
      </c>
      <c r="DG98" s="50">
        <v>1.3808492425818355</v>
      </c>
      <c r="DH98" s="50">
        <v>2.2565333148743263</v>
      </c>
      <c r="DI98" s="50">
        <v>1.6438400506149426</v>
      </c>
      <c r="DJ98" s="50">
        <v>1.5084449128037682</v>
      </c>
      <c r="DK98" s="50">
        <v>0.84035490885512376</v>
      </c>
      <c r="DL98" s="50">
        <v>0.80179793273829225</v>
      </c>
      <c r="DM98" s="50">
        <v>0.88817453518044653</v>
      </c>
      <c r="DN98" s="50">
        <v>0.68894121860791491</v>
      </c>
      <c r="DO98" s="50">
        <v>1.3980565281829773</v>
      </c>
      <c r="DP98" s="50">
        <v>1.1155533577521535</v>
      </c>
      <c r="DQ98" s="81"/>
      <c r="DS98" s="50">
        <v>3.4326907296895932</v>
      </c>
      <c r="DT98" s="50">
        <v>0.90426639149796129</v>
      </c>
      <c r="DU98" s="50">
        <v>2.2997159853875395</v>
      </c>
      <c r="DV98" s="50">
        <v>2.1464257634412807</v>
      </c>
      <c r="DW98" s="50">
        <v>2.2011250089254046</v>
      </c>
      <c r="DX98" s="50">
        <v>1.3742805703715721</v>
      </c>
      <c r="DY98" s="50">
        <v>1.0517681217288863</v>
      </c>
      <c r="DZ98" s="50">
        <v>1.3087022652438878</v>
      </c>
      <c r="EA98" s="50">
        <v>1.3861345642957981</v>
      </c>
      <c r="EB98" s="50">
        <v>1.4939666586427709</v>
      </c>
      <c r="EC98" s="50">
        <v>1.3624943520993724</v>
      </c>
      <c r="ED98" s="50">
        <v>2.6060413768227644</v>
      </c>
      <c r="EF98" s="50">
        <v>5.8938987104023237</v>
      </c>
      <c r="EG98" s="50">
        <v>2.9321900851941858</v>
      </c>
      <c r="EH98" s="50">
        <v>5.2396811390250022</v>
      </c>
      <c r="EI98" s="50">
        <v>2.0677908696226441</v>
      </c>
      <c r="EJ98" s="50">
        <v>1.4843126229556989</v>
      </c>
      <c r="EK98" s="50">
        <v>2.5303241692008926</v>
      </c>
      <c r="EL98" s="50">
        <v>2.6271428243646771</v>
      </c>
      <c r="EM98" s="50">
        <v>1.4627432960705782</v>
      </c>
      <c r="EN98" s="50">
        <v>4.0251730547828775</v>
      </c>
      <c r="EO98" s="50">
        <v>4.578436523588544</v>
      </c>
      <c r="EP98" s="50">
        <v>7.8910760751765316</v>
      </c>
      <c r="EQ98" s="50">
        <v>5.2620092957266262</v>
      </c>
      <c r="ES98" s="50">
        <v>0.71645705587942776</v>
      </c>
      <c r="ET98" s="50">
        <v>0.34134626342434049</v>
      </c>
      <c r="EU98" s="50">
        <v>1.3831455545994902</v>
      </c>
      <c r="EV98" s="50">
        <v>0.83503576470136964</v>
      </c>
      <c r="EW98" s="50">
        <v>0.68040072281626274</v>
      </c>
      <c r="EX98" s="50">
        <v>0.52539138584198897</v>
      </c>
      <c r="EY98" s="50">
        <v>0.41095792391970104</v>
      </c>
      <c r="EZ98" s="50">
        <v>0.4761695618721658</v>
      </c>
      <c r="FA98" s="50">
        <v>0.66940399237541326</v>
      </c>
      <c r="FB98" s="50">
        <v>0.39348651298823345</v>
      </c>
      <c r="FC98" s="50">
        <v>0.15794335661980186</v>
      </c>
      <c r="FD98" s="50">
        <v>0.32939994044338256</v>
      </c>
      <c r="FF98" s="50">
        <v>9.7050866479550368</v>
      </c>
      <c r="FG98" s="50">
        <v>8.0325590225208643</v>
      </c>
      <c r="FH98" s="50">
        <v>11.772925781634276</v>
      </c>
      <c r="FI98" s="50">
        <v>7.4819612188509508</v>
      </c>
      <c r="FJ98" s="50">
        <v>2.6768218442994072</v>
      </c>
      <c r="FK98" s="50">
        <v>0.37769528284704224</v>
      </c>
      <c r="FL98" s="50">
        <v>1.5453377257214662</v>
      </c>
      <c r="FM98" s="50">
        <v>2.9852015865030959</v>
      </c>
      <c r="FN98" s="50">
        <v>3.1888488895196048</v>
      </c>
      <c r="FO98" s="50">
        <v>4.0345666870648191</v>
      </c>
      <c r="FP98" s="50">
        <v>7.2091339632135325</v>
      </c>
      <c r="FQ98" s="50">
        <v>7.3495677282635041</v>
      </c>
      <c r="FS98" s="50">
        <v>0.82253307198609271</v>
      </c>
      <c r="FT98" s="50">
        <v>0.38865503287789022</v>
      </c>
      <c r="FU98" s="50">
        <v>0.79391662049196787</v>
      </c>
      <c r="FV98" s="50">
        <v>0.31770207490842495</v>
      </c>
      <c r="FW98" s="50">
        <v>0.12052812792699018</v>
      </c>
      <c r="FX98" s="50">
        <v>0.36345013428699302</v>
      </c>
      <c r="FY98" s="50">
        <v>0.36184961115632097</v>
      </c>
      <c r="FZ98" s="50">
        <v>0.90389926783213126</v>
      </c>
      <c r="GA98" s="50">
        <v>0.92362650144678982</v>
      </c>
      <c r="GB98" s="50">
        <v>0.15675702889161802</v>
      </c>
      <c r="GC98" s="50">
        <v>0.43310671705439535</v>
      </c>
      <c r="GD98" s="50">
        <v>0.39157638762673486</v>
      </c>
    </row>
    <row r="99" spans="4:186" ht="15.75" thickBot="1" x14ac:dyDescent="0.3">
      <c r="D99" s="39">
        <v>0.625</v>
      </c>
      <c r="E99" s="50">
        <v>2.2580206253193205</v>
      </c>
      <c r="F99" s="50">
        <v>2.2146962383985596</v>
      </c>
      <c r="G99" s="50">
        <v>2.6696868275948491</v>
      </c>
      <c r="H99" s="50">
        <v>0.91467669479701919</v>
      </c>
      <c r="I99" s="50">
        <v>1.7012085447424492</v>
      </c>
      <c r="J99" s="50">
        <v>1.2066612828921843</v>
      </c>
      <c r="K99" s="50">
        <v>1.1076881457507977</v>
      </c>
      <c r="L99" s="50">
        <v>1.1135835759395247</v>
      </c>
      <c r="M99" s="50">
        <v>2.1337125146610965</v>
      </c>
      <c r="N99" s="50">
        <v>2.0361883556306273</v>
      </c>
      <c r="O99" s="50">
        <v>0.45998917639688586</v>
      </c>
      <c r="P99" s="50">
        <v>0.67052636854379888</v>
      </c>
      <c r="R99" s="50">
        <v>1.8365221921300603</v>
      </c>
      <c r="S99" s="50">
        <v>0.98229126416846568</v>
      </c>
      <c r="T99" s="50">
        <v>1.8365221921300596</v>
      </c>
      <c r="U99" s="50">
        <v>0.55717551482560712</v>
      </c>
      <c r="V99" s="50">
        <v>1.9685172060388367</v>
      </c>
      <c r="W99" s="50">
        <v>0.86562431933454664</v>
      </c>
      <c r="X99" s="50">
        <v>0.6346869698582267</v>
      </c>
      <c r="Y99" s="50">
        <v>0.68181920892604064</v>
      </c>
      <c r="Z99" s="50">
        <v>1.5439362957161615</v>
      </c>
      <c r="AA99" s="50">
        <v>0.73271715964405737</v>
      </c>
      <c r="AB99" s="50">
        <v>0.38739589228323085</v>
      </c>
      <c r="AC99" s="50">
        <v>0.71792520512790348</v>
      </c>
      <c r="AE99" s="50">
        <v>1.4390236003228634</v>
      </c>
      <c r="AF99" s="50">
        <v>0.63642848801291685</v>
      </c>
      <c r="AG99" s="50">
        <v>3.7635449592152659</v>
      </c>
      <c r="AH99" s="50">
        <v>1.9400490216903545</v>
      </c>
      <c r="AI99" s="50">
        <v>0.98319687990511373</v>
      </c>
      <c r="AJ99" s="50">
        <v>1.0259564645303576</v>
      </c>
      <c r="AK99" s="50">
        <v>0.98864226567042846</v>
      </c>
      <c r="AL99" s="50">
        <v>0.66912359416946199</v>
      </c>
      <c r="AM99" s="50">
        <v>1.180835886778107</v>
      </c>
      <c r="AN99" s="50">
        <v>1.2115626090110354</v>
      </c>
      <c r="AO99" s="50">
        <v>0.45452617946483398</v>
      </c>
      <c r="AP99" s="50">
        <v>1.768002445543347</v>
      </c>
      <c r="AR99" s="50">
        <v>1.5627195092321475</v>
      </c>
      <c r="AS99" s="50">
        <v>0.3897063984932797</v>
      </c>
      <c r="AT99" s="50">
        <v>0.72086751788905357</v>
      </c>
      <c r="AU99" s="50">
        <v>1.4415413927397918</v>
      </c>
      <c r="AV99" s="50">
        <v>1.095959780947547</v>
      </c>
      <c r="AW99" s="50">
        <v>0.6564481490932621</v>
      </c>
      <c r="AX99" s="50">
        <v>0.53492133010775555</v>
      </c>
      <c r="AY99" s="50">
        <v>0.53963080866025981</v>
      </c>
      <c r="AZ99" s="50">
        <v>0.4610870021308861</v>
      </c>
      <c r="BA99" s="50">
        <v>0.5408124815446288</v>
      </c>
      <c r="BB99" s="50">
        <v>0.53990637821411025</v>
      </c>
      <c r="BC99" s="50">
        <v>0.36639160380515312</v>
      </c>
      <c r="BE99" s="50">
        <v>2.319131871921575</v>
      </c>
      <c r="BF99" s="50">
        <v>1.0024747064168029</v>
      </c>
      <c r="BG99" s="50">
        <v>3.2543877781536796</v>
      </c>
      <c r="BH99" s="50">
        <v>3.1024461349863355</v>
      </c>
      <c r="BI99" s="50">
        <v>1.2031684407476051</v>
      </c>
      <c r="BJ99" s="50">
        <v>0.9471688032555402</v>
      </c>
      <c r="BK99" s="50">
        <v>1.5060929524510187</v>
      </c>
      <c r="BL99" s="50">
        <v>1.2954608592685766</v>
      </c>
      <c r="BM99" s="50">
        <v>2.1337125146610956</v>
      </c>
      <c r="BN99" s="50">
        <v>3.4326907296895963</v>
      </c>
      <c r="BO99" s="50">
        <v>1.3414493336120279</v>
      </c>
      <c r="BP99" s="50">
        <v>0.70333368051217326</v>
      </c>
      <c r="BR99" s="50">
        <v>2.2421191302416958</v>
      </c>
      <c r="BS99" s="50">
        <v>2.5166412923362755</v>
      </c>
      <c r="BT99" s="50">
        <v>2.2739971273104502</v>
      </c>
      <c r="BU99" s="50">
        <v>1.3531140453741251</v>
      </c>
      <c r="BV99" s="50">
        <v>1.6775809882617032</v>
      </c>
      <c r="BW99" s="50">
        <v>1.7686339501613397</v>
      </c>
      <c r="BX99" s="50">
        <v>1.0804511478054544</v>
      </c>
      <c r="BY99" s="50">
        <v>1.1720356867228272</v>
      </c>
      <c r="BZ99" s="50">
        <v>2.1528012813504915</v>
      </c>
      <c r="CA99" s="50">
        <v>1.4603596844332338</v>
      </c>
      <c r="CB99" s="50">
        <v>2.124210592662366</v>
      </c>
      <c r="CC99" s="50">
        <v>4.8750173761487812</v>
      </c>
      <c r="CE99" s="50">
        <v>0.6946744033443355</v>
      </c>
      <c r="CF99" s="50">
        <v>1.6470645299844144</v>
      </c>
      <c r="CG99" s="50">
        <v>2.0391652387205164</v>
      </c>
      <c r="CH99" s="50">
        <v>1.3672007187659101</v>
      </c>
      <c r="CI99" s="50">
        <v>1.6004040669586754</v>
      </c>
      <c r="CJ99" s="50">
        <v>0.64648776308284539</v>
      </c>
      <c r="CK99" s="50">
        <v>0.66772277760970611</v>
      </c>
      <c r="CL99" s="50">
        <v>0.37651743977945396</v>
      </c>
      <c r="CM99" s="50">
        <v>0.64648776308284539</v>
      </c>
      <c r="CN99" s="50">
        <v>0.96161528822814646</v>
      </c>
      <c r="CO99" s="50">
        <v>0.32985332103993148</v>
      </c>
      <c r="CP99" s="50">
        <v>0.29105626768086484</v>
      </c>
      <c r="CR99" s="50">
        <v>2.4379263545727117</v>
      </c>
      <c r="CS99" s="50">
        <v>0.64851225356574715</v>
      </c>
      <c r="CT99" s="50">
        <v>1.5502907274896618</v>
      </c>
      <c r="CU99" s="50">
        <v>2.4286561163295088</v>
      </c>
      <c r="CV99" s="50">
        <v>0.77675988686856434</v>
      </c>
      <c r="CW99" s="50">
        <v>1.2110017869512715</v>
      </c>
      <c r="CX99" s="50">
        <v>0.69323813694223047</v>
      </c>
      <c r="CY99" s="50">
        <v>1.0180241661548024</v>
      </c>
      <c r="CZ99" s="50">
        <v>1.1212129365257228</v>
      </c>
      <c r="DA99" s="50">
        <v>1.1761553163045289</v>
      </c>
      <c r="DB99" s="50">
        <v>0.53868671065261498</v>
      </c>
      <c r="DC99" s="50">
        <v>0.39348651298823389</v>
      </c>
      <c r="DD99" s="81"/>
      <c r="DE99" s="50">
        <v>0.48381434122655742</v>
      </c>
      <c r="DF99" s="50">
        <v>1.5738726145500517</v>
      </c>
      <c r="DG99" s="50">
        <v>1.6464192970862979</v>
      </c>
      <c r="DH99" s="50">
        <v>2.5840067863499558</v>
      </c>
      <c r="DI99" s="50">
        <v>1.7170828616006943</v>
      </c>
      <c r="DJ99" s="50">
        <v>1.5903803369551217</v>
      </c>
      <c r="DK99" s="50">
        <v>0.79234658148681514</v>
      </c>
      <c r="DL99" s="50">
        <v>0.90732962193206068</v>
      </c>
      <c r="DM99" s="50">
        <v>0.76648315370485476</v>
      </c>
      <c r="DN99" s="50">
        <v>0.8033804282019904</v>
      </c>
      <c r="DO99" s="50">
        <v>1.1273546858021775</v>
      </c>
      <c r="DP99" s="50">
        <v>1.1214766375798417</v>
      </c>
      <c r="DQ99" s="81"/>
      <c r="DS99" s="50">
        <v>3.5868822440999448</v>
      </c>
      <c r="DT99" s="50">
        <v>0.94274075938552704</v>
      </c>
      <c r="DU99" s="50">
        <v>3.3076254575916701</v>
      </c>
      <c r="DV99" s="50">
        <v>1.9151501212219448</v>
      </c>
      <c r="DW99" s="50">
        <v>2.2262924655907215</v>
      </c>
      <c r="DX99" s="50">
        <v>1.3091451924508386</v>
      </c>
      <c r="DY99" s="50">
        <v>0.91767273584964104</v>
      </c>
      <c r="DZ99" s="50">
        <v>1.3064891277222779</v>
      </c>
      <c r="EA99" s="50">
        <v>1.3554550726156767</v>
      </c>
      <c r="EB99" s="50">
        <v>1.7572000165729995</v>
      </c>
      <c r="EC99" s="50">
        <v>0.89167817823138273</v>
      </c>
      <c r="ED99" s="50">
        <v>2.546868190736955</v>
      </c>
      <c r="EF99" s="50">
        <v>5.9132424717840797</v>
      </c>
      <c r="EG99" s="50">
        <v>3.0815269210059957</v>
      </c>
      <c r="EH99" s="50">
        <v>4.5428661442177827</v>
      </c>
      <c r="EI99" s="50">
        <v>1.9820270037838414</v>
      </c>
      <c r="EJ99" s="50">
        <v>1.4062488486751983</v>
      </c>
      <c r="EK99" s="50">
        <v>2.4079672502152563</v>
      </c>
      <c r="EL99" s="50">
        <v>2.4716299316727599</v>
      </c>
      <c r="EM99" s="50">
        <v>1.3625701754104844</v>
      </c>
      <c r="EN99" s="50">
        <v>4.0154816310487265</v>
      </c>
      <c r="EO99" s="50">
        <v>4.3974655283591098</v>
      </c>
      <c r="EP99" s="50">
        <v>7.9115163997383879</v>
      </c>
      <c r="EQ99" s="50">
        <v>5.4715592601010226</v>
      </c>
      <c r="ES99" s="50">
        <v>0.53609612031097942</v>
      </c>
      <c r="ET99" s="50">
        <v>0.32336786226624492</v>
      </c>
      <c r="EU99" s="50">
        <v>1.3264974080746059</v>
      </c>
      <c r="EV99" s="50">
        <v>0.88992520721688939</v>
      </c>
      <c r="EW99" s="50">
        <v>0.86340713965951199</v>
      </c>
      <c r="EX99" s="50">
        <v>0.50878884283272918</v>
      </c>
      <c r="EY99" s="50">
        <v>0.39636333235956311</v>
      </c>
      <c r="EZ99" s="50">
        <v>0.50497596254880273</v>
      </c>
      <c r="FA99" s="50">
        <v>0.62271882840008985</v>
      </c>
      <c r="FB99" s="50">
        <v>0.32939994044338217</v>
      </c>
      <c r="FC99" s="50">
        <v>0.14640209842462959</v>
      </c>
      <c r="FD99" s="50">
        <v>0.27568683946537459</v>
      </c>
      <c r="FF99" s="50">
        <v>9.2244036894016208</v>
      </c>
      <c r="FG99" s="50">
        <v>6.9341336430450147</v>
      </c>
      <c r="FH99" s="50">
        <v>11.54113693034256</v>
      </c>
      <c r="FI99" s="50">
        <v>6.9568609298235433</v>
      </c>
      <c r="FJ99" s="50">
        <v>2.7235095544027499</v>
      </c>
      <c r="FK99" s="50">
        <v>0.34774391751401462</v>
      </c>
      <c r="FL99" s="50">
        <v>1.4296079905833119</v>
      </c>
      <c r="FM99" s="50">
        <v>2.8037507329468543</v>
      </c>
      <c r="FN99" s="50">
        <v>2.4529424984888624</v>
      </c>
      <c r="FO99" s="50">
        <v>3.4963885354624038</v>
      </c>
      <c r="FP99" s="50">
        <v>6.1969439989713617</v>
      </c>
      <c r="FQ99" s="50">
        <v>7.5955484834748921</v>
      </c>
      <c r="FS99" s="50">
        <v>0.7892127159831076</v>
      </c>
      <c r="FT99" s="50">
        <v>0.41881492101106338</v>
      </c>
      <c r="FU99" s="50">
        <v>0.91767273584964171</v>
      </c>
      <c r="FV99" s="50">
        <v>0.44159183423091264</v>
      </c>
      <c r="FW99" s="50">
        <v>0.49376299485838809</v>
      </c>
      <c r="FX99" s="50">
        <v>0.45670615743526122</v>
      </c>
      <c r="FY99" s="50">
        <v>0.377447112050943</v>
      </c>
      <c r="FZ99" s="50">
        <v>0.91940419338565094</v>
      </c>
      <c r="GA99" s="50">
        <v>0.65931264607600149</v>
      </c>
      <c r="GB99" s="50">
        <v>0.36548018232342672</v>
      </c>
      <c r="GC99" s="50">
        <v>0.4788905242345865</v>
      </c>
      <c r="GD99" s="50">
        <v>0.5302393320229446</v>
      </c>
    </row>
    <row r="100" spans="4:186" ht="15.75" thickBot="1" x14ac:dyDescent="0.3">
      <c r="D100" s="39">
        <v>0.66666666666666696</v>
      </c>
      <c r="E100" s="50">
        <v>1.7924695872554179</v>
      </c>
      <c r="F100" s="50">
        <v>2.1973216089387528</v>
      </c>
      <c r="G100" s="50">
        <v>2.3386567341471309</v>
      </c>
      <c r="H100" s="50">
        <v>0.84008297867423565</v>
      </c>
      <c r="I100" s="50">
        <v>1.3739755587790541</v>
      </c>
      <c r="J100" s="50">
        <v>1.0551196459842551</v>
      </c>
      <c r="K100" s="50">
        <v>1.2031684407476051</v>
      </c>
      <c r="L100" s="50">
        <v>1.1823528433143544</v>
      </c>
      <c r="M100" s="50">
        <v>2.2042605141651586</v>
      </c>
      <c r="N100" s="50">
        <v>1.9977521359625148</v>
      </c>
      <c r="O100" s="50">
        <v>0.40125373914355156</v>
      </c>
      <c r="P100" s="50">
        <v>0.69180385159691837</v>
      </c>
      <c r="R100" s="50">
        <v>1.93381349722566</v>
      </c>
      <c r="S100" s="50">
        <v>0.87425174107680403</v>
      </c>
      <c r="T100" s="50">
        <v>1.5403952847206268</v>
      </c>
      <c r="U100" s="50">
        <v>0.52779225671027985</v>
      </c>
      <c r="V100" s="50">
        <v>1.7897399386070314</v>
      </c>
      <c r="W100" s="50">
        <v>0.76015732753883081</v>
      </c>
      <c r="X100" s="50">
        <v>0.77830927448459131</v>
      </c>
      <c r="Y100" s="50">
        <v>0.72381785878373239</v>
      </c>
      <c r="Z100" s="50">
        <v>1.2483170818343332</v>
      </c>
      <c r="AA100" s="50">
        <v>0.46753177776937699</v>
      </c>
      <c r="AB100" s="50">
        <v>0.38155585226475591</v>
      </c>
      <c r="AC100" s="50">
        <v>0.66492701246517549</v>
      </c>
      <c r="AE100" s="50">
        <v>1.3671247237656257</v>
      </c>
      <c r="AF100" s="50">
        <v>0.44702777085225975</v>
      </c>
      <c r="AG100" s="50">
        <v>3.5522266178102679</v>
      </c>
      <c r="AH100" s="50">
        <v>1.523588140213165</v>
      </c>
      <c r="AI100" s="50">
        <v>0.86840112748435205</v>
      </c>
      <c r="AJ100" s="50">
        <v>0.90578489057902001</v>
      </c>
      <c r="AK100" s="50">
        <v>0.94563800982907786</v>
      </c>
      <c r="AL100" s="50">
        <v>0.67193110209990403</v>
      </c>
      <c r="AM100" s="50">
        <v>0.98791505550048797</v>
      </c>
      <c r="AN100" s="50">
        <v>1.0593666580563168</v>
      </c>
      <c r="AO100" s="50">
        <v>0.3237396918913279</v>
      </c>
      <c r="AP100" s="50">
        <v>1.099859990038808</v>
      </c>
      <c r="AR100" s="50">
        <v>1.5036624640244265</v>
      </c>
      <c r="AS100" s="50">
        <v>0.27657716652639303</v>
      </c>
      <c r="AT100" s="50">
        <v>0.77521255687191071</v>
      </c>
      <c r="AU100" s="50">
        <v>1.3183214105211716</v>
      </c>
      <c r="AV100" s="50">
        <v>1.2178837925192012</v>
      </c>
      <c r="AW100" s="50">
        <v>0.52899543008513839</v>
      </c>
      <c r="AX100" s="50">
        <v>0.63739737319332235</v>
      </c>
      <c r="AY100" s="50">
        <v>0.64284130723183475</v>
      </c>
      <c r="AZ100" s="50">
        <v>0.40326000413322993</v>
      </c>
      <c r="BA100" s="50">
        <v>0.40703160100374292</v>
      </c>
      <c r="BB100" s="50">
        <v>0.4732785833277231</v>
      </c>
      <c r="BC100" s="50">
        <v>0.31187652305347807</v>
      </c>
      <c r="BE100" s="50">
        <v>2.3256280358597112</v>
      </c>
      <c r="BF100" s="50">
        <v>1.0436672476694091</v>
      </c>
      <c r="BG100" s="50">
        <v>3.1656000202449452</v>
      </c>
      <c r="BH100" s="50">
        <v>3.168133175649174</v>
      </c>
      <c r="BI100" s="50">
        <v>1.3242642479241722</v>
      </c>
      <c r="BJ100" s="50">
        <v>0.86218930620905732</v>
      </c>
      <c r="BK100" s="50">
        <v>2.1730391611497315</v>
      </c>
      <c r="BL100" s="50">
        <v>1.2327186418530067</v>
      </c>
      <c r="BM100" s="50">
        <v>1.9181010453893956</v>
      </c>
      <c r="BN100" s="50">
        <v>2.9967522247407548</v>
      </c>
      <c r="BO100" s="50">
        <v>0.99167614939715554</v>
      </c>
      <c r="BP100" s="50">
        <v>0.64557485981027418</v>
      </c>
      <c r="BR100" s="50">
        <v>1.9181962869256137</v>
      </c>
      <c r="BS100" s="50">
        <v>2.55477157747656</v>
      </c>
      <c r="BT100" s="50">
        <v>2.2707958178877754</v>
      </c>
      <c r="BU100" s="50">
        <v>1.2683789398736676</v>
      </c>
      <c r="BV100" s="50">
        <v>1.9153404120297315</v>
      </c>
      <c r="BW100" s="50">
        <v>1.653741810506786</v>
      </c>
      <c r="BX100" s="50">
        <v>1.051768121728887</v>
      </c>
      <c r="BY100" s="50">
        <v>1.2866830629596095</v>
      </c>
      <c r="BZ100" s="50">
        <v>2.2010205433256576</v>
      </c>
      <c r="CA100" s="50">
        <v>1.5207309029742337</v>
      </c>
      <c r="CB100" s="50">
        <v>1.5464924811176297</v>
      </c>
      <c r="CC100" s="50">
        <v>3.8677046337830614</v>
      </c>
      <c r="CE100" s="50">
        <v>0.53492133010775611</v>
      </c>
      <c r="CF100" s="50">
        <v>1.5435713564734923</v>
      </c>
      <c r="CG100" s="50">
        <v>1.8925953913290969</v>
      </c>
      <c r="CH100" s="50">
        <v>1.2683789398736676</v>
      </c>
      <c r="CI100" s="50">
        <v>1.6029376877028694</v>
      </c>
      <c r="CJ100" s="50">
        <v>0.67376018694792783</v>
      </c>
      <c r="CK100" s="50">
        <v>0.72974266872372306</v>
      </c>
      <c r="CL100" s="50">
        <v>0.39540284005001314</v>
      </c>
      <c r="CM100" s="50">
        <v>0.46771065741713896</v>
      </c>
      <c r="CN100" s="50">
        <v>0.87341433525148526</v>
      </c>
      <c r="CO100" s="50">
        <v>0.14042725524719854</v>
      </c>
      <c r="CP100" s="50">
        <v>0.13946555178453915</v>
      </c>
      <c r="CR100" s="50">
        <v>2.039165238720515</v>
      </c>
      <c r="CS100" s="50">
        <v>0.40247103298486708</v>
      </c>
      <c r="CT100" s="50">
        <v>1.1802845880809711</v>
      </c>
      <c r="CU100" s="50">
        <v>2.3398534602667818</v>
      </c>
      <c r="CV100" s="50">
        <v>0.74922143788683149</v>
      </c>
      <c r="CW100" s="50">
        <v>1.1212129365257233</v>
      </c>
      <c r="CX100" s="50">
        <v>0.66772277760970489</v>
      </c>
      <c r="CY100" s="50">
        <v>0.9616152882281459</v>
      </c>
      <c r="CZ100" s="50">
        <v>1.0808370691547562</v>
      </c>
      <c r="DA100" s="50">
        <v>0.80021751676898978</v>
      </c>
      <c r="DB100" s="50">
        <v>0.33426700046068131</v>
      </c>
      <c r="DC100" s="50">
        <v>0.27118387736467547</v>
      </c>
      <c r="DD100" s="81"/>
      <c r="DE100" s="50">
        <v>0.40997398677076158</v>
      </c>
      <c r="DF100" s="50">
        <v>1.5408361450196226</v>
      </c>
      <c r="DG100" s="50">
        <v>1.6054739810425356</v>
      </c>
      <c r="DH100" s="50">
        <v>2.5984492688294316</v>
      </c>
      <c r="DI100" s="50">
        <v>2.1823744001816605</v>
      </c>
      <c r="DJ100" s="50">
        <v>1.3391244652673284</v>
      </c>
      <c r="DK100" s="50">
        <v>0.96161528822814646</v>
      </c>
      <c r="DL100" s="50">
        <v>1.0329309353762623</v>
      </c>
      <c r="DM100" s="50">
        <v>0.81670230804591526</v>
      </c>
      <c r="DN100" s="50">
        <v>0.62392219253696624</v>
      </c>
      <c r="DO100" s="50">
        <v>0.92362650144679026</v>
      </c>
      <c r="DP100" s="50">
        <v>1.1638253090603305</v>
      </c>
      <c r="DQ100" s="81"/>
      <c r="DS100" s="50">
        <v>3.4200447266395084</v>
      </c>
      <c r="DT100" s="50">
        <v>0.88542812036884366</v>
      </c>
      <c r="DU100" s="50">
        <v>2.7271232331282662</v>
      </c>
      <c r="DV100" s="50">
        <v>1.6779294196483476</v>
      </c>
      <c r="DW100" s="50">
        <v>1.8644182585727325</v>
      </c>
      <c r="DX100" s="50">
        <v>1.2706212120831675</v>
      </c>
      <c r="DY100" s="50">
        <v>0.88856964734765875</v>
      </c>
      <c r="DZ100" s="50">
        <v>1.2031684407476051</v>
      </c>
      <c r="EA100" s="50">
        <v>1.0689161800826581</v>
      </c>
      <c r="EB100" s="50">
        <v>1.2242269245592017</v>
      </c>
      <c r="EC100" s="50">
        <v>0.71533283129087977</v>
      </c>
      <c r="ED100" s="50">
        <v>1.9252017724105885</v>
      </c>
      <c r="EF100" s="50">
        <v>5.9119167306904199</v>
      </c>
      <c r="EG100" s="50">
        <v>3.0858773113114815</v>
      </c>
      <c r="EH100" s="50">
        <v>3.7010684238126377</v>
      </c>
      <c r="EI100" s="50">
        <v>1.8194591090343546</v>
      </c>
      <c r="EJ100" s="50">
        <v>1.2284678916660499</v>
      </c>
      <c r="EK100" s="50">
        <v>2.3567598507599259</v>
      </c>
      <c r="EL100" s="50">
        <v>2.3126478163936079</v>
      </c>
      <c r="EM100" s="50">
        <v>1.2052633359956531</v>
      </c>
      <c r="EN100" s="50">
        <v>3.8672476563544791</v>
      </c>
      <c r="EO100" s="50">
        <v>4.3727143735009042</v>
      </c>
      <c r="EP100" s="50">
        <v>7.5402619541620055</v>
      </c>
      <c r="EQ100" s="50">
        <v>5.552276440094098</v>
      </c>
      <c r="ES100" s="50">
        <v>0.44952464115946211</v>
      </c>
      <c r="ET100" s="50">
        <v>0.34038382151984048</v>
      </c>
      <c r="EU100" s="50">
        <v>1.0881870456069347</v>
      </c>
      <c r="EV100" s="50">
        <v>0.87252169195959872</v>
      </c>
      <c r="EW100" s="50">
        <v>0.85347667618030576</v>
      </c>
      <c r="EX100" s="50">
        <v>0.53261591860815927</v>
      </c>
      <c r="EY100" s="50">
        <v>0.44952464115946233</v>
      </c>
      <c r="EZ100" s="50">
        <v>0.50950825540837685</v>
      </c>
      <c r="FA100" s="50">
        <v>0.55220446160790337</v>
      </c>
      <c r="FB100" s="50">
        <v>0.2787163382228372</v>
      </c>
      <c r="FC100" s="50">
        <v>0</v>
      </c>
      <c r="FD100" s="50">
        <v>0.1231213705652731</v>
      </c>
      <c r="FF100" s="50">
        <v>9.7849802749673742</v>
      </c>
      <c r="FG100" s="50">
        <v>6.3585953638323893</v>
      </c>
      <c r="FH100" s="50">
        <v>10.300718155557565</v>
      </c>
      <c r="FI100" s="50">
        <v>6.8398063591560323</v>
      </c>
      <c r="FJ100" s="50">
        <v>2.6661240787400855</v>
      </c>
      <c r="FK100" s="50">
        <v>0.34502008724590988</v>
      </c>
      <c r="FL100" s="50">
        <v>1.3377008745305046</v>
      </c>
      <c r="FM100" s="50">
        <v>2.7235095544027454</v>
      </c>
      <c r="FN100" s="50">
        <v>2.6714693916318764</v>
      </c>
      <c r="FO100" s="50">
        <v>3.4200447266395084</v>
      </c>
      <c r="FP100" s="50">
        <v>6.3520759569269414</v>
      </c>
      <c r="FQ100" s="50">
        <v>8.728943379515318</v>
      </c>
      <c r="FS100" s="50">
        <v>0.63875546373112768</v>
      </c>
      <c r="FT100" s="50">
        <v>0.38342656040210948</v>
      </c>
      <c r="FU100" s="50">
        <v>0.74620241625512762</v>
      </c>
      <c r="FV100" s="50">
        <v>0.32028034793040833</v>
      </c>
      <c r="FW100" s="50">
        <v>0.15588210796424115</v>
      </c>
      <c r="FX100" s="50">
        <v>0.52419368557595836</v>
      </c>
      <c r="FY100" s="50">
        <v>0.65520330464181165</v>
      </c>
      <c r="FZ100" s="50">
        <v>0.80814040523135544</v>
      </c>
      <c r="GA100" s="50">
        <v>0.63522843461209066</v>
      </c>
      <c r="GB100" s="50">
        <v>0.12995992554885646</v>
      </c>
      <c r="GC100" s="50">
        <v>0.41646395981887563</v>
      </c>
      <c r="GD100" s="50">
        <v>0.55512737277851065</v>
      </c>
    </row>
    <row r="101" spans="4:186" ht="15.75" thickBot="1" x14ac:dyDescent="0.3">
      <c r="D101" s="39">
        <v>0.70833333333333304</v>
      </c>
      <c r="E101" s="50">
        <v>1.6775809882617034</v>
      </c>
      <c r="F101" s="50">
        <v>1.8584169168602958</v>
      </c>
      <c r="G101" s="50">
        <v>1.9252017724105899</v>
      </c>
      <c r="H101" s="50">
        <v>0.53261591860815849</v>
      </c>
      <c r="I101" s="50">
        <v>1.1096509713060356</v>
      </c>
      <c r="J101" s="50">
        <v>0.96369949857322201</v>
      </c>
      <c r="K101" s="50">
        <v>1.0555628316846357</v>
      </c>
      <c r="L101" s="50">
        <v>1.0574636046348893</v>
      </c>
      <c r="M101" s="50">
        <v>1.7967516146869418</v>
      </c>
      <c r="N101" s="50">
        <v>2.1451932479597984</v>
      </c>
      <c r="O101" s="50">
        <v>0.35507746930314815</v>
      </c>
      <c r="P101" s="50">
        <v>0.56480961065545698</v>
      </c>
      <c r="R101" s="50">
        <v>1.8925953913290963</v>
      </c>
      <c r="S101" s="50">
        <v>0.77273008384124897</v>
      </c>
      <c r="T101" s="50">
        <v>1.047982517251562</v>
      </c>
      <c r="U101" s="50">
        <v>0.48568319710655344</v>
      </c>
      <c r="V101" s="50">
        <v>1.6258607102593847</v>
      </c>
      <c r="W101" s="50">
        <v>0.66940399237541326</v>
      </c>
      <c r="X101" s="50">
        <v>0.65244262019861199</v>
      </c>
      <c r="Y101" s="50">
        <v>0.64831615067818349</v>
      </c>
      <c r="Z101" s="50">
        <v>0.96739891680219059</v>
      </c>
      <c r="AA101" s="50">
        <v>0.35376890437188174</v>
      </c>
      <c r="AB101" s="50">
        <v>0.3681579794442944</v>
      </c>
      <c r="AC101" s="50">
        <v>0.56237858267594143</v>
      </c>
      <c r="AE101" s="50">
        <v>1.0862496210552428</v>
      </c>
      <c r="AF101" s="50">
        <v>0.37005244218452543</v>
      </c>
      <c r="AG101" s="50">
        <v>3.0705988683480649</v>
      </c>
      <c r="AH101" s="50">
        <v>1.7435802241484528</v>
      </c>
      <c r="AI101" s="50">
        <v>0.73271715964405693</v>
      </c>
      <c r="AJ101" s="50">
        <v>0.82500206507542495</v>
      </c>
      <c r="AK101" s="50">
        <v>1.1135835759395247</v>
      </c>
      <c r="AL101" s="50">
        <v>0.54674672826505288</v>
      </c>
      <c r="AM101" s="50">
        <v>0.93806730780143199</v>
      </c>
      <c r="AN101" s="50">
        <v>1.1782187462139804</v>
      </c>
      <c r="AO101" s="50">
        <v>0.33961517185600854</v>
      </c>
      <c r="AP101" s="50">
        <v>1.2714174918275425</v>
      </c>
      <c r="AR101" s="50">
        <v>1.1864965995157155</v>
      </c>
      <c r="AS101" s="50">
        <v>0.14257245299757032</v>
      </c>
      <c r="AT101" s="50">
        <v>0.66912359416946199</v>
      </c>
      <c r="AU101" s="50">
        <v>1.3507757151682664</v>
      </c>
      <c r="AV101" s="50">
        <v>1.0536643378383628</v>
      </c>
      <c r="AW101" s="50">
        <v>0.85876339245075728</v>
      </c>
      <c r="AX101" s="50">
        <v>0.48052806640460327</v>
      </c>
      <c r="AY101" s="50">
        <v>0.44743706876920336</v>
      </c>
      <c r="AZ101" s="50">
        <v>0.35323451034691017</v>
      </c>
      <c r="BA101" s="50">
        <v>0.3564489604786108</v>
      </c>
      <c r="BB101" s="50">
        <v>0.28783427198807127</v>
      </c>
      <c r="BC101" s="50">
        <v>0.14731128084148032</v>
      </c>
      <c r="BE101" s="50">
        <v>1.9772575262361576</v>
      </c>
      <c r="BF101" s="50">
        <v>0.86685331723824854</v>
      </c>
      <c r="BG101" s="50">
        <v>2.9536530014398692</v>
      </c>
      <c r="BH101" s="50">
        <v>2.7420936841569263</v>
      </c>
      <c r="BI101" s="50">
        <v>1.0804511478054535</v>
      </c>
      <c r="BJ101" s="50">
        <v>0.72598655076485574</v>
      </c>
      <c r="BK101" s="50">
        <v>1.6080129483865298</v>
      </c>
      <c r="BL101" s="50">
        <v>1.1948131343047099</v>
      </c>
      <c r="BM101" s="50">
        <v>1.5413829286004066</v>
      </c>
      <c r="BN101" s="50">
        <v>2.7018945004621067</v>
      </c>
      <c r="BO101" s="50">
        <v>1.0590493240620054</v>
      </c>
      <c r="BP101" s="50">
        <v>0.53374825743376286</v>
      </c>
      <c r="BR101" s="50">
        <v>1.7924695872554164</v>
      </c>
      <c r="BS101" s="50">
        <v>2.3461235053730856</v>
      </c>
      <c r="BT101" s="50">
        <v>1.8144067599720908</v>
      </c>
      <c r="BU101" s="50">
        <v>1.3932795737966523</v>
      </c>
      <c r="BV101" s="50">
        <v>1.8282079695047999</v>
      </c>
      <c r="BW101" s="50">
        <v>1.6590966098426541</v>
      </c>
      <c r="BX101" s="50">
        <v>1.2178837925192016</v>
      </c>
      <c r="BY101" s="50">
        <v>1.1658742968104761</v>
      </c>
      <c r="BZ101" s="50">
        <v>2.2996084231737441</v>
      </c>
      <c r="CA101" s="50">
        <v>1.1906500260888899</v>
      </c>
      <c r="CB101" s="50">
        <v>1.3908951825737035</v>
      </c>
      <c r="CC101" s="50">
        <v>2.9536530014398701</v>
      </c>
      <c r="CE101" s="50">
        <v>0.43300474560989477</v>
      </c>
      <c r="CF101" s="50">
        <v>1.3372996685843666</v>
      </c>
      <c r="CG101" s="50">
        <v>1.7625957139870745</v>
      </c>
      <c r="CH101" s="50">
        <v>1.202331162809142</v>
      </c>
      <c r="CI101" s="50">
        <v>1.6004040669586777</v>
      </c>
      <c r="CJ101" s="50">
        <v>0.66506661502874798</v>
      </c>
      <c r="CK101" s="50">
        <v>0.75224859155842505</v>
      </c>
      <c r="CL101" s="50">
        <v>0.39157638762673447</v>
      </c>
      <c r="CM101" s="50">
        <v>0.34865503648584428</v>
      </c>
      <c r="CN101" s="50">
        <v>0.7537652213271524</v>
      </c>
      <c r="CO101" s="50">
        <v>0.10866650745564831</v>
      </c>
      <c r="CP101" s="50">
        <v>0.11724780693320215</v>
      </c>
      <c r="CR101" s="50">
        <v>1.9153404120297315</v>
      </c>
      <c r="CS101" s="50">
        <v>0.38342656040210876</v>
      </c>
      <c r="CT101" s="50">
        <v>0.92461163085130937</v>
      </c>
      <c r="CU101" s="50">
        <v>1.8596561368129525</v>
      </c>
      <c r="CV101" s="50">
        <v>0.63604120902475192</v>
      </c>
      <c r="CW101" s="50">
        <v>0.81010272548708606</v>
      </c>
      <c r="CX101" s="50">
        <v>0.84689885031221568</v>
      </c>
      <c r="CY101" s="50">
        <v>0.76750672332762959</v>
      </c>
      <c r="CZ101" s="50">
        <v>1.0298134396900507</v>
      </c>
      <c r="DA101" s="50">
        <v>0.48932470248669058</v>
      </c>
      <c r="DB101" s="50">
        <v>0.36157829178910189</v>
      </c>
      <c r="DC101" s="50">
        <v>0.33797019980698578</v>
      </c>
      <c r="DD101" s="81"/>
      <c r="DE101" s="50">
        <v>0.4611224449157017</v>
      </c>
      <c r="DF101" s="50">
        <v>1.4184804078532436</v>
      </c>
      <c r="DG101" s="50">
        <v>1.656763262520125</v>
      </c>
      <c r="DH101" s="50">
        <v>2.5125966007505083</v>
      </c>
      <c r="DI101" s="50">
        <v>2.2105404548795429</v>
      </c>
      <c r="DJ101" s="50">
        <v>1.412452878788478</v>
      </c>
      <c r="DK101" s="50">
        <v>1.0087806620316817</v>
      </c>
      <c r="DL101" s="50">
        <v>1.1802845880809718</v>
      </c>
      <c r="DM101" s="50">
        <v>0.5362528888411241</v>
      </c>
      <c r="DN101" s="50">
        <v>0.3783783133883234</v>
      </c>
      <c r="DO101" s="50">
        <v>0.86734524193127716</v>
      </c>
      <c r="DP101" s="50">
        <v>1.0959597809475481</v>
      </c>
      <c r="DQ101" s="81"/>
      <c r="DS101" s="50">
        <v>2.4682456830353492</v>
      </c>
      <c r="DT101" s="50">
        <v>0.8304866933388656</v>
      </c>
      <c r="DU101" s="50">
        <v>2.361573880103645</v>
      </c>
      <c r="DV101" s="50">
        <v>1.3298518534313528</v>
      </c>
      <c r="DW101" s="50">
        <v>1.7250569179082897</v>
      </c>
      <c r="DX101" s="50">
        <v>1.3045730946362188</v>
      </c>
      <c r="DY101" s="50">
        <v>0.7814142280435219</v>
      </c>
      <c r="DZ101" s="50">
        <v>0.93683870539659797</v>
      </c>
      <c r="EA101" s="50">
        <v>0.69582484374565889</v>
      </c>
      <c r="EB101" s="50">
        <v>1.0087806620316802</v>
      </c>
      <c r="EC101" s="50">
        <v>0.73366076401296498</v>
      </c>
      <c r="ED101" s="50">
        <v>1.9096371688966252</v>
      </c>
      <c r="EF101" s="50">
        <v>5.9072023880102922</v>
      </c>
      <c r="EG101" s="50">
        <v>2.9996445323185084</v>
      </c>
      <c r="EH101" s="50">
        <v>2.9270436756399096</v>
      </c>
      <c r="EI101" s="50">
        <v>1.6271405795606098</v>
      </c>
      <c r="EJ101" s="50">
        <v>0.95449224107772235</v>
      </c>
      <c r="EK101" s="50">
        <v>2.273036418777608</v>
      </c>
      <c r="EL101" s="50">
        <v>2.1421140236722573</v>
      </c>
      <c r="EM101" s="50">
        <v>1.0124713193378285</v>
      </c>
      <c r="EN101" s="50">
        <v>3.7457724579151219</v>
      </c>
      <c r="EO101" s="50">
        <v>4.3283966613470595</v>
      </c>
      <c r="EP101" s="50">
        <v>7.1032919370542951</v>
      </c>
      <c r="EQ101" s="50">
        <v>5.6983815804961795</v>
      </c>
      <c r="ES101" s="50">
        <v>0.47508406936829461</v>
      </c>
      <c r="ET101" s="50">
        <v>0.26910999177284617</v>
      </c>
      <c r="EU101" s="50">
        <v>0.92809415688166141</v>
      </c>
      <c r="EV101" s="50">
        <v>0.89695090022831936</v>
      </c>
      <c r="EW101" s="50">
        <v>0.68466209287062585</v>
      </c>
      <c r="EX101" s="50">
        <v>0.5362528888411241</v>
      </c>
      <c r="EY101" s="50">
        <v>0.36184961115632069</v>
      </c>
      <c r="EZ101" s="50">
        <v>0.36730453927570356</v>
      </c>
      <c r="FA101" s="50">
        <v>0.50878884283272829</v>
      </c>
      <c r="FB101" s="50">
        <v>0.14027797043839052</v>
      </c>
      <c r="FC101" s="50">
        <v>0</v>
      </c>
      <c r="FD101" s="50">
        <v>0</v>
      </c>
      <c r="FF101" s="50">
        <v>10.207952619463525</v>
      </c>
      <c r="FG101" s="50">
        <v>4.9543712556991588</v>
      </c>
      <c r="FH101" s="50">
        <v>10.957319363384038</v>
      </c>
      <c r="FI101" s="50">
        <v>6.332544476396194</v>
      </c>
      <c r="FJ101" s="50">
        <v>2.6448141296273175</v>
      </c>
      <c r="FK101" s="50">
        <v>0.3324968346836441</v>
      </c>
      <c r="FL101" s="50">
        <v>1.4109001641469081</v>
      </c>
      <c r="FM101" s="50">
        <v>2.1359644177945678</v>
      </c>
      <c r="FN101" s="50">
        <v>2.75335740500367</v>
      </c>
      <c r="FO101" s="50">
        <v>3.3781157554780559</v>
      </c>
      <c r="FP101" s="50">
        <v>6.1330584839192737</v>
      </c>
      <c r="FQ101" s="50">
        <v>7.384377748208391</v>
      </c>
      <c r="FS101" s="50">
        <v>0.47291803592068365</v>
      </c>
      <c r="FT101" s="50">
        <v>0.35107065173551366</v>
      </c>
      <c r="FU101" s="50">
        <v>0.75528388820741843</v>
      </c>
      <c r="FV101" s="50">
        <v>0.15121374076482905</v>
      </c>
      <c r="FW101" s="50">
        <v>0.28330207342208835</v>
      </c>
      <c r="FX101" s="50">
        <v>0.75858132805315981</v>
      </c>
      <c r="FY101" s="50">
        <v>0.48601349396496779</v>
      </c>
      <c r="FZ101" s="50">
        <v>0.6775696554857924</v>
      </c>
      <c r="GA101" s="50">
        <v>0.69433909725063869</v>
      </c>
      <c r="GB101" s="50">
        <v>0.12650984458869646</v>
      </c>
      <c r="GC101" s="50">
        <v>0.36345013428699291</v>
      </c>
      <c r="GD101" s="50">
        <v>0.62660188333943645</v>
      </c>
    </row>
    <row r="102" spans="4:186" ht="15.75" thickBot="1" x14ac:dyDescent="0.3">
      <c r="D102" s="39">
        <v>0.75</v>
      </c>
      <c r="E102" s="50">
        <v>1.3198054494932274</v>
      </c>
      <c r="F102" s="50">
        <v>1.6787011179742872</v>
      </c>
      <c r="G102" s="50">
        <v>1.4867222208995878</v>
      </c>
      <c r="H102" s="50">
        <v>0.46549577243548856</v>
      </c>
      <c r="I102" s="50">
        <v>1.0235972788136185</v>
      </c>
      <c r="J102" s="50">
        <v>0.76648315370485443</v>
      </c>
      <c r="K102" s="50">
        <v>0.84854012669773571</v>
      </c>
      <c r="L102" s="50">
        <v>0.84854012669773571</v>
      </c>
      <c r="M102" s="50">
        <v>1.5825758672510968</v>
      </c>
      <c r="N102" s="50">
        <v>1.9424508648748589</v>
      </c>
      <c r="O102" s="50">
        <v>0.42161815862742358</v>
      </c>
      <c r="P102" s="50">
        <v>0.51178453614012043</v>
      </c>
      <c r="R102" s="50">
        <v>1.4988093344863604</v>
      </c>
      <c r="S102" s="50">
        <v>0.68095775034705408</v>
      </c>
      <c r="T102" s="50">
        <v>0.76290782713344885</v>
      </c>
      <c r="U102" s="50">
        <v>0.45779875543537246</v>
      </c>
      <c r="V102" s="50">
        <v>1.4723036796166176</v>
      </c>
      <c r="W102" s="50">
        <v>0.53382640886964361</v>
      </c>
      <c r="X102" s="50">
        <v>0.51064555020206737</v>
      </c>
      <c r="Y102" s="50">
        <v>0.45477195785504076</v>
      </c>
      <c r="Z102" s="50">
        <v>0.75543586698921605</v>
      </c>
      <c r="AA102" s="50">
        <v>0.46431973865671183</v>
      </c>
      <c r="AB102" s="50">
        <v>0.36345013428699241</v>
      </c>
      <c r="AC102" s="50">
        <v>0.51865403615971695</v>
      </c>
      <c r="AE102" s="50">
        <v>1.3694057990304853</v>
      </c>
      <c r="AF102" s="50">
        <v>0.30782698622283</v>
      </c>
      <c r="AG102" s="50">
        <v>2.3846402534617419</v>
      </c>
      <c r="AH102" s="50">
        <v>1.533739721422551</v>
      </c>
      <c r="AI102" s="50">
        <v>0.46431973865671206</v>
      </c>
      <c r="AJ102" s="50">
        <v>0.8434590616307478</v>
      </c>
      <c r="AK102" s="50">
        <v>0.82898428248529865</v>
      </c>
      <c r="AL102" s="50">
        <v>0.43709610210267336</v>
      </c>
      <c r="AM102" s="50">
        <v>0.5546862757077774</v>
      </c>
      <c r="AN102" s="50">
        <v>0.81451623713486065</v>
      </c>
      <c r="AO102" s="50">
        <v>0.34051204244573552</v>
      </c>
      <c r="AP102" s="50">
        <v>1.5928192262104033</v>
      </c>
      <c r="AR102" s="50">
        <v>1.0631796117814456</v>
      </c>
      <c r="AS102" s="50">
        <v>0</v>
      </c>
      <c r="AT102" s="50">
        <v>0.45057085790345563</v>
      </c>
      <c r="AU102" s="50">
        <v>0.88817453518044565</v>
      </c>
      <c r="AV102" s="50">
        <v>1.0670017037975321</v>
      </c>
      <c r="AW102" s="50">
        <v>0.77923989528025717</v>
      </c>
      <c r="AX102" s="50">
        <v>0.36548018232342638</v>
      </c>
      <c r="AY102" s="50">
        <v>0.37281401622396831</v>
      </c>
      <c r="AZ102" s="50">
        <v>0.29105626768086473</v>
      </c>
      <c r="BA102" s="50">
        <v>0.33624439787328037</v>
      </c>
      <c r="BB102" s="50">
        <v>0.35600134777185188</v>
      </c>
      <c r="BC102" s="50">
        <v>0.13505326369619677</v>
      </c>
      <c r="BE102" s="50">
        <v>2.1421140236722538</v>
      </c>
      <c r="BF102" s="50">
        <v>0.72751709112747143</v>
      </c>
      <c r="BG102" s="50">
        <v>2.9775176737114686</v>
      </c>
      <c r="BH102" s="50">
        <v>2.5552825658564311</v>
      </c>
      <c r="BI102" s="50">
        <v>0.93158541651504212</v>
      </c>
      <c r="BJ102" s="50">
        <v>0.76489841991281415</v>
      </c>
      <c r="BK102" s="50">
        <v>1.3694057990304846</v>
      </c>
      <c r="BL102" s="50">
        <v>0.82414272529114085</v>
      </c>
      <c r="BM102" s="50">
        <v>1.6350907638075114</v>
      </c>
      <c r="BN102" s="50">
        <v>2.8407390551599807</v>
      </c>
      <c r="BO102" s="50">
        <v>1.2175320401985146</v>
      </c>
      <c r="BP102" s="50">
        <v>0.53374825743376286</v>
      </c>
      <c r="BR102" s="50">
        <v>1.5207309029742337</v>
      </c>
      <c r="BS102" s="50">
        <v>1.7700328169171295</v>
      </c>
      <c r="BT102" s="50">
        <v>1.7924695872554164</v>
      </c>
      <c r="BU102" s="50">
        <v>1.0669379273214603</v>
      </c>
      <c r="BV102" s="50">
        <v>1.8532261829338288</v>
      </c>
      <c r="BW102" s="50">
        <v>1.6192162075775098</v>
      </c>
      <c r="BX102" s="50">
        <v>1.3694057990304853</v>
      </c>
      <c r="BY102" s="50">
        <v>0.90218733785593008</v>
      </c>
      <c r="BZ102" s="50">
        <v>2.0215447948769012</v>
      </c>
      <c r="CA102" s="50">
        <v>0.98864226567042846</v>
      </c>
      <c r="CB102" s="50">
        <v>1.3160233493122342</v>
      </c>
      <c r="CC102" s="50">
        <v>2.6412735489334707</v>
      </c>
      <c r="CE102" s="50">
        <v>0.34405699671145401</v>
      </c>
      <c r="CF102" s="50">
        <v>1.0394981424301744</v>
      </c>
      <c r="CG102" s="50">
        <v>1.5677095624438704</v>
      </c>
      <c r="CH102" s="50">
        <v>1.1150935344020474</v>
      </c>
      <c r="CI102" s="50">
        <v>1.4819056299823044</v>
      </c>
      <c r="CJ102" s="50">
        <v>0.65359196101544403</v>
      </c>
      <c r="CK102" s="50">
        <v>0.68323966515509971</v>
      </c>
      <c r="CL102" s="50">
        <v>0.32685741357375958</v>
      </c>
      <c r="CM102" s="50">
        <v>0.13791719543342343</v>
      </c>
      <c r="CN102" s="50">
        <v>0.71645705587942832</v>
      </c>
      <c r="CO102" s="50">
        <v>0</v>
      </c>
      <c r="CP102" s="50">
        <v>0.12575154584608864</v>
      </c>
      <c r="CR102" s="50">
        <v>1.688054928902726</v>
      </c>
      <c r="CS102" s="50">
        <v>0.14671139853041532</v>
      </c>
      <c r="CT102" s="50">
        <v>0.54793876286380871</v>
      </c>
      <c r="CU102" s="50">
        <v>1.5929875173167884</v>
      </c>
      <c r="CV102" s="50">
        <v>0.45477195785504076</v>
      </c>
      <c r="CW102" s="50">
        <v>0.76807007484477641</v>
      </c>
      <c r="CX102" s="50">
        <v>0.71499090956276889</v>
      </c>
      <c r="CY102" s="50">
        <v>0.44952464115946272</v>
      </c>
      <c r="CZ102" s="50">
        <v>0.74605167844339815</v>
      </c>
      <c r="DA102" s="50">
        <v>0.39157638762673463</v>
      </c>
      <c r="DB102" s="50">
        <v>0.33871987748835386</v>
      </c>
      <c r="DC102" s="50">
        <v>0.15631916034925727</v>
      </c>
      <c r="DD102" s="81"/>
      <c r="DE102" s="50">
        <v>0.49487674555533018</v>
      </c>
      <c r="DF102" s="50">
        <v>1.0838310759571397</v>
      </c>
      <c r="DG102" s="50">
        <v>1.4915492373342716</v>
      </c>
      <c r="DH102" s="50">
        <v>2.6238529234791974</v>
      </c>
      <c r="DI102" s="50">
        <v>2.2997159853875395</v>
      </c>
      <c r="DJ102" s="50">
        <v>1.5286583129002795</v>
      </c>
      <c r="DK102" s="50">
        <v>1.067001703797533</v>
      </c>
      <c r="DL102" s="50">
        <v>1.1057276362136454</v>
      </c>
      <c r="DM102" s="50">
        <v>0.48682151663713025</v>
      </c>
      <c r="DN102" s="50">
        <v>0.35110231585536694</v>
      </c>
      <c r="DO102" s="50">
        <v>0.76965918484109719</v>
      </c>
      <c r="DP102" s="50">
        <v>0.97596752014175026</v>
      </c>
      <c r="DQ102" s="81"/>
      <c r="DS102" s="50">
        <v>2.7416099133295866</v>
      </c>
      <c r="DT102" s="50">
        <v>0.77786638226770399</v>
      </c>
      <c r="DU102" s="50">
        <v>2.1668304815918367</v>
      </c>
      <c r="DV102" s="50">
        <v>0.92183189087119954</v>
      </c>
      <c r="DW102" s="50">
        <v>1.4343106446839506</v>
      </c>
      <c r="DX102" s="50">
        <v>1.0669379273214599</v>
      </c>
      <c r="DY102" s="50">
        <v>0.67052636854379855</v>
      </c>
      <c r="DZ102" s="50">
        <v>0.65935891579476025</v>
      </c>
      <c r="EA102" s="50">
        <v>0.47776460653571728</v>
      </c>
      <c r="EB102" s="50">
        <v>0.87844679987501229</v>
      </c>
      <c r="EC102" s="50">
        <v>0.89519102322858268</v>
      </c>
      <c r="ED102" s="50">
        <v>2.2997159853875395</v>
      </c>
      <c r="EF102" s="50">
        <v>5.5987549701787644</v>
      </c>
      <c r="EG102" s="50">
        <v>3.1120656642222615</v>
      </c>
      <c r="EH102" s="50">
        <v>2.4513707711775421</v>
      </c>
      <c r="EI102" s="50">
        <v>1.4318012812446164</v>
      </c>
      <c r="EJ102" s="50">
        <v>0.76443874539391843</v>
      </c>
      <c r="EK102" s="50">
        <v>2.0553903578117123</v>
      </c>
      <c r="EL102" s="50">
        <v>1.9977521359625168</v>
      </c>
      <c r="EM102" s="50">
        <v>0.86840112748435305</v>
      </c>
      <c r="EN102" s="50">
        <v>3.5952910347104585</v>
      </c>
      <c r="EO102" s="50">
        <v>4.1916784448477413</v>
      </c>
      <c r="EP102" s="50">
        <v>6.8535088052217565</v>
      </c>
      <c r="EQ102" s="50">
        <v>5.9313874241141251</v>
      </c>
      <c r="ES102" s="50">
        <v>0.50950825540837652</v>
      </c>
      <c r="ET102" s="50">
        <v>0</v>
      </c>
      <c r="EU102" s="50">
        <v>0.54318100000381686</v>
      </c>
      <c r="EV102" s="50">
        <v>0.70328537573341821</v>
      </c>
      <c r="EW102" s="50">
        <v>0.51635741646441191</v>
      </c>
      <c r="EX102" s="50">
        <v>0.4732785833277231</v>
      </c>
      <c r="EY102" s="50">
        <v>0.13825281467825351</v>
      </c>
      <c r="EZ102" s="50">
        <v>0.15112818037034903</v>
      </c>
      <c r="FA102" s="50">
        <v>0.34683438724094873</v>
      </c>
      <c r="FB102" s="50">
        <v>0</v>
      </c>
      <c r="FC102" s="50">
        <v>0</v>
      </c>
      <c r="FD102" s="50">
        <v>0</v>
      </c>
      <c r="FF102" s="50">
        <v>9.9577008280102124</v>
      </c>
      <c r="FG102" s="50">
        <v>5.1960063262017577</v>
      </c>
      <c r="FH102" s="50">
        <v>10.513746427054414</v>
      </c>
      <c r="FI102" s="50">
        <v>6.3130530741287885</v>
      </c>
      <c r="FJ102" s="50">
        <v>2.2042605141651586</v>
      </c>
      <c r="FK102" s="50">
        <v>0.3513979394569034</v>
      </c>
      <c r="FL102" s="50">
        <v>1.3198054494932281</v>
      </c>
      <c r="FM102" s="50">
        <v>1.9918821530345845</v>
      </c>
      <c r="FN102" s="50">
        <v>2.6347906937329153</v>
      </c>
      <c r="FO102" s="50">
        <v>3.5695263924469782</v>
      </c>
      <c r="FP102" s="50">
        <v>5.9176744823555598</v>
      </c>
      <c r="FQ102" s="50">
        <v>7.9214300407950944</v>
      </c>
      <c r="FS102" s="50">
        <v>0.37005244218452571</v>
      </c>
      <c r="FT102" s="50">
        <v>0.31966521298738848</v>
      </c>
      <c r="FU102" s="50">
        <v>0.38305730003837929</v>
      </c>
      <c r="FV102" s="50">
        <v>0.27208051693966284</v>
      </c>
      <c r="FW102" s="50">
        <v>0.29105626768086457</v>
      </c>
      <c r="FX102" s="50">
        <v>0.36345013428699291</v>
      </c>
      <c r="FY102" s="50">
        <v>0.51178453614012043</v>
      </c>
      <c r="FZ102" s="50">
        <v>0.43096867648095666</v>
      </c>
      <c r="GA102" s="50">
        <v>0.52180374844863242</v>
      </c>
      <c r="GB102" s="50">
        <v>0.10674409030821642</v>
      </c>
      <c r="GC102" s="50">
        <v>0.31343576601301393</v>
      </c>
      <c r="GD102" s="50">
        <v>0.65382199103246152</v>
      </c>
    </row>
    <row r="103" spans="4:186" ht="15.75" thickBot="1" x14ac:dyDescent="0.3">
      <c r="D103" s="39">
        <v>0.79166666666666696</v>
      </c>
      <c r="E103" s="50">
        <v>1.1968983225507466</v>
      </c>
      <c r="F103" s="50">
        <v>1.4576387292740711</v>
      </c>
      <c r="G103" s="50">
        <v>0.96340157004114801</v>
      </c>
      <c r="H103" s="50">
        <v>0.15522805801630554</v>
      </c>
      <c r="I103" s="50">
        <v>0.938594180340934</v>
      </c>
      <c r="J103" s="50">
        <v>0.4174914197833906</v>
      </c>
      <c r="K103" s="50">
        <v>0.46325233737697652</v>
      </c>
      <c r="L103" s="50">
        <v>0.62928923586879437</v>
      </c>
      <c r="M103" s="50">
        <v>1.0669379273214599</v>
      </c>
      <c r="N103" s="50">
        <v>1.4413839447413073</v>
      </c>
      <c r="O103" s="50">
        <v>0.32460840258752943</v>
      </c>
      <c r="P103" s="50">
        <v>0.46431973865671206</v>
      </c>
      <c r="R103" s="50">
        <v>1.5036624640244238</v>
      </c>
      <c r="S103" s="50">
        <v>0.64094214847497566</v>
      </c>
      <c r="T103" s="50">
        <v>0.49599216980672417</v>
      </c>
      <c r="U103" s="50">
        <v>0.37577480204538899</v>
      </c>
      <c r="V103" s="50">
        <v>1.1802845880809727</v>
      </c>
      <c r="W103" s="50">
        <v>0.41033458115729909</v>
      </c>
      <c r="X103" s="50">
        <v>0.36913495720896783</v>
      </c>
      <c r="Y103" s="50">
        <v>0.38777470179906393</v>
      </c>
      <c r="Z103" s="50">
        <v>0.62410060044491888</v>
      </c>
      <c r="AA103" s="50">
        <v>0.43198591133265635</v>
      </c>
      <c r="AB103" s="50">
        <v>0.34683438724094862</v>
      </c>
      <c r="AC103" s="50">
        <v>0.49822804399855564</v>
      </c>
      <c r="AE103" s="50">
        <v>1.8982646698171377</v>
      </c>
      <c r="AF103" s="50">
        <v>0.29716214623339443</v>
      </c>
      <c r="AG103" s="50">
        <v>1.5478129058052164</v>
      </c>
      <c r="AH103" s="50">
        <v>1.2066612828921839</v>
      </c>
      <c r="AI103" s="50">
        <v>0.31105794992041458</v>
      </c>
      <c r="AJ103" s="50">
        <v>0.75700750837279385</v>
      </c>
      <c r="AK103" s="50">
        <v>0.81291914692909439</v>
      </c>
      <c r="AL103" s="50">
        <v>0.30375515195315905</v>
      </c>
      <c r="AM103" s="50">
        <v>0.47216148249110024</v>
      </c>
      <c r="AN103" s="50">
        <v>0.9456380098290782</v>
      </c>
      <c r="AO103" s="50">
        <v>0.35878259577589078</v>
      </c>
      <c r="AP103" s="50">
        <v>1.3087022652438869</v>
      </c>
      <c r="AR103" s="50">
        <v>1.0291906942283788</v>
      </c>
      <c r="AS103" s="50">
        <v>0</v>
      </c>
      <c r="AT103" s="50">
        <v>0.34756775545175422</v>
      </c>
      <c r="AU103" s="50">
        <v>0.66074801417800566</v>
      </c>
      <c r="AV103" s="50">
        <v>0.83709561743692185</v>
      </c>
      <c r="AW103" s="50">
        <v>0.50294523055253404</v>
      </c>
      <c r="AX103" s="50">
        <v>0.31516517649217513</v>
      </c>
      <c r="AY103" s="50">
        <v>0.12803557511822936</v>
      </c>
      <c r="AZ103" s="50">
        <v>0.10585327660543202</v>
      </c>
      <c r="BA103" s="50">
        <v>0.31105794992041408</v>
      </c>
      <c r="BB103" s="50">
        <v>0.31005035061025438</v>
      </c>
      <c r="BC103" s="50">
        <v>0.13229447968095173</v>
      </c>
      <c r="BE103" s="50">
        <v>2.2011250089254037</v>
      </c>
      <c r="BF103" s="50">
        <v>0.79515167653229013</v>
      </c>
      <c r="BG103" s="50">
        <v>2.7488724523763137</v>
      </c>
      <c r="BH103" s="50">
        <v>1.9370734868998971</v>
      </c>
      <c r="BI103" s="50">
        <v>0.78141422804352145</v>
      </c>
      <c r="BJ103" s="50">
        <v>0.71684836644702254</v>
      </c>
      <c r="BK103" s="50">
        <v>1.2348476891236622</v>
      </c>
      <c r="BL103" s="50">
        <v>0.6860864934398121</v>
      </c>
      <c r="BM103" s="50">
        <v>1.367200718765909</v>
      </c>
      <c r="BN103" s="50">
        <v>2.9498418367470531</v>
      </c>
      <c r="BO103" s="50">
        <v>1.0049151360629758</v>
      </c>
      <c r="BP103" s="50">
        <v>0.51064555020206759</v>
      </c>
      <c r="BR103" s="50">
        <v>1.6801953997214774</v>
      </c>
      <c r="BS103" s="50">
        <v>1.447126952156109</v>
      </c>
      <c r="BT103" s="50">
        <v>1.5109617836635993</v>
      </c>
      <c r="BU103" s="50">
        <v>0.98979441147561353</v>
      </c>
      <c r="BV103" s="50">
        <v>1.50609295245102</v>
      </c>
      <c r="BW103" s="50">
        <v>1.2044949256309012</v>
      </c>
      <c r="BX103" s="50">
        <v>1.080451147805455</v>
      </c>
      <c r="BY103" s="50">
        <v>0.67333779620496714</v>
      </c>
      <c r="BZ103" s="50">
        <v>1.3790140239816082</v>
      </c>
      <c r="CA103" s="50">
        <v>0.80021751676898978</v>
      </c>
      <c r="CB103" s="50">
        <v>1.1191706548122102</v>
      </c>
      <c r="CC103" s="50">
        <v>2.789045776626681</v>
      </c>
      <c r="CE103" s="50">
        <v>0.34318301661310396</v>
      </c>
      <c r="CF103" s="50">
        <v>0.85583412814927129</v>
      </c>
      <c r="CG103" s="50">
        <v>1.2455297036028492</v>
      </c>
      <c r="CH103" s="50">
        <v>0.93625403386860262</v>
      </c>
      <c r="CI103" s="50">
        <v>1.0254594929338492</v>
      </c>
      <c r="CJ103" s="50">
        <v>0.55842292223200307</v>
      </c>
      <c r="CK103" s="50">
        <v>0.56237858267594143</v>
      </c>
      <c r="CL103" s="50">
        <v>0.1366467961926103</v>
      </c>
      <c r="CM103" s="50">
        <v>0</v>
      </c>
      <c r="CN103" s="50">
        <v>0.6428413072318353</v>
      </c>
      <c r="CO103" s="50">
        <v>0</v>
      </c>
      <c r="CP103" s="50">
        <v>0.13744824164141503</v>
      </c>
      <c r="CR103" s="50">
        <v>1.9743412176706945</v>
      </c>
      <c r="CS103" s="50">
        <v>0.10352999306029081</v>
      </c>
      <c r="CT103" s="50">
        <v>0.46860574008615913</v>
      </c>
      <c r="CU103" s="50">
        <v>1.3391244652673269</v>
      </c>
      <c r="CV103" s="50">
        <v>0.41888615611483604</v>
      </c>
      <c r="CW103" s="50">
        <v>0.96185333145379148</v>
      </c>
      <c r="CX103" s="50">
        <v>0.42893900002848256</v>
      </c>
      <c r="CY103" s="50">
        <v>0.36457027357410249</v>
      </c>
      <c r="CZ103" s="50">
        <v>0.4362757780714791</v>
      </c>
      <c r="DA103" s="50">
        <v>0.43300474560989433</v>
      </c>
      <c r="DB103" s="50">
        <v>0.37100210581640414</v>
      </c>
      <c r="DC103" s="50">
        <v>0.34056995922344002</v>
      </c>
      <c r="DD103" s="81"/>
      <c r="DE103" s="50">
        <v>0.43402518056909295</v>
      </c>
      <c r="DF103" s="50">
        <v>0.73410091644439657</v>
      </c>
      <c r="DG103" s="50">
        <v>0.96519006259868556</v>
      </c>
      <c r="DH103" s="50">
        <v>2.227029381269332</v>
      </c>
      <c r="DI103" s="50">
        <v>2.1948629216213029</v>
      </c>
      <c r="DJ103" s="50">
        <v>1.2751136812790964</v>
      </c>
      <c r="DK103" s="50">
        <v>0.8534766761803062</v>
      </c>
      <c r="DL103" s="50">
        <v>0.82414272529114208</v>
      </c>
      <c r="DM103" s="50">
        <v>0.34865503648584434</v>
      </c>
      <c r="DN103" s="50">
        <v>0.29736051882112979</v>
      </c>
      <c r="DO103" s="50">
        <v>0.77603754356067245</v>
      </c>
      <c r="DP103" s="50">
        <v>0.85182903826459166</v>
      </c>
      <c r="DQ103" s="81"/>
      <c r="DS103" s="50">
        <v>2.8893082986872205</v>
      </c>
      <c r="DT103" s="50">
        <v>0.61858575236264957</v>
      </c>
      <c r="DU103" s="50">
        <v>1.4819056299823052</v>
      </c>
      <c r="DV103" s="50">
        <v>0.52299780690693964</v>
      </c>
      <c r="DW103" s="50">
        <v>1.0498741819890156</v>
      </c>
      <c r="DX103" s="50">
        <v>0.90578489057901956</v>
      </c>
      <c r="DY103" s="50">
        <v>0.37466267740846165</v>
      </c>
      <c r="DZ103" s="50">
        <v>0.38967245391413752</v>
      </c>
      <c r="EA103" s="50">
        <v>0.29839347953066003</v>
      </c>
      <c r="EB103" s="50">
        <v>1.0460931261493362</v>
      </c>
      <c r="EC103" s="50">
        <v>0.89167817823138329</v>
      </c>
      <c r="ED103" s="50">
        <v>2.351734001617126</v>
      </c>
      <c r="EF103" s="50">
        <v>5.6865999544984041</v>
      </c>
      <c r="EG103" s="50">
        <v>3.3544593605372905</v>
      </c>
      <c r="EH103" s="50">
        <v>2.2580206253193196</v>
      </c>
      <c r="EI103" s="50">
        <v>1.2416771113096703</v>
      </c>
      <c r="EJ103" s="50">
        <v>0.65382199103246219</v>
      </c>
      <c r="EK103" s="50">
        <v>1.7491271348135751</v>
      </c>
      <c r="EL103" s="50">
        <v>1.7952020099367456</v>
      </c>
      <c r="EM103" s="50">
        <v>0.75224859155842583</v>
      </c>
      <c r="EN103" s="50">
        <v>3.4532715951880442</v>
      </c>
      <c r="EO103" s="50">
        <v>4.0298680462090433</v>
      </c>
      <c r="EP103" s="50">
        <v>6.6767990476077381</v>
      </c>
      <c r="EQ103" s="50">
        <v>5.9601442306747279</v>
      </c>
      <c r="ES103" s="50">
        <v>0.47183749246409756</v>
      </c>
      <c r="ET103" s="50">
        <v>0.11145182065349014</v>
      </c>
      <c r="EU103" s="50">
        <v>0.37097144617459654</v>
      </c>
      <c r="EV103" s="50">
        <v>0.43733555682680542</v>
      </c>
      <c r="EW103" s="50">
        <v>0.41293051859601526</v>
      </c>
      <c r="EX103" s="50">
        <v>0.28304600045769956</v>
      </c>
      <c r="EY103" s="50">
        <v>0.10572963375626236</v>
      </c>
      <c r="EZ103" s="50">
        <v>0</v>
      </c>
      <c r="FA103" s="50">
        <v>0.28225315497949466</v>
      </c>
      <c r="FB103" s="50">
        <v>0</v>
      </c>
      <c r="FC103" s="50">
        <v>0</v>
      </c>
      <c r="FD103" s="50">
        <v>0.12163501201421752</v>
      </c>
      <c r="FF103" s="50">
        <v>9.6385334619304484</v>
      </c>
      <c r="FG103" s="50">
        <v>5.1960063262017577</v>
      </c>
      <c r="FH103" s="50">
        <v>10.233205926769017</v>
      </c>
      <c r="FI103" s="50">
        <v>6.0822673684196369</v>
      </c>
      <c r="FJ103" s="50">
        <v>1.9889514784391009</v>
      </c>
      <c r="FK103" s="50">
        <v>0.35692682741601067</v>
      </c>
      <c r="FL103" s="50">
        <v>1.2348476891236626</v>
      </c>
      <c r="FM103" s="50">
        <v>1.776133256549322</v>
      </c>
      <c r="FN103" s="50">
        <v>2.6604302759060081</v>
      </c>
      <c r="FO103" s="50">
        <v>4.2795071034688359</v>
      </c>
      <c r="FP103" s="50">
        <v>6.5762465472603973</v>
      </c>
      <c r="FQ103" s="50">
        <v>9.1604750442500293</v>
      </c>
      <c r="FS103" s="50">
        <v>0.43300474560989477</v>
      </c>
      <c r="FT103" s="50">
        <v>0.3261635344241488</v>
      </c>
      <c r="FU103" s="50">
        <v>0.4080108265692049</v>
      </c>
      <c r="FV103" s="50">
        <v>0.11225257620270659</v>
      </c>
      <c r="FW103" s="50">
        <v>0.12841891490933338</v>
      </c>
      <c r="FX103" s="50">
        <v>0.42369168684921132</v>
      </c>
      <c r="FY103" s="50">
        <v>0.30375515195315944</v>
      </c>
      <c r="FZ103" s="50">
        <v>0.48491308647243708</v>
      </c>
      <c r="GA103" s="50">
        <v>0.47551806818682113</v>
      </c>
      <c r="GB103" s="50">
        <v>0.1253735354406314</v>
      </c>
      <c r="GC103" s="50">
        <v>0.33604343785482593</v>
      </c>
      <c r="GD103" s="50">
        <v>0.73719403422423535</v>
      </c>
    </row>
    <row r="104" spans="4:186" ht="15.75" thickBot="1" x14ac:dyDescent="0.3">
      <c r="D104" s="39">
        <v>0.83333333333333304</v>
      </c>
      <c r="E104" s="50">
        <v>1.328733077393482</v>
      </c>
      <c r="F104" s="50">
        <v>1.0967251645520841</v>
      </c>
      <c r="G104" s="50">
        <v>0.900477570772651</v>
      </c>
      <c r="H104" s="50">
        <v>0</v>
      </c>
      <c r="I104" s="50">
        <v>0.62125015252387483</v>
      </c>
      <c r="J104" s="50">
        <v>0.40830490018959992</v>
      </c>
      <c r="K104" s="50">
        <v>0.28871534381439101</v>
      </c>
      <c r="L104" s="50">
        <v>0.33883531082059526</v>
      </c>
      <c r="M104" s="50">
        <v>0.95265785546653914</v>
      </c>
      <c r="N104" s="50">
        <v>1.6645496045692256</v>
      </c>
      <c r="O104" s="50">
        <v>0.38837498843120422</v>
      </c>
      <c r="P104" s="50">
        <v>0.50047062748526061</v>
      </c>
      <c r="R104" s="50">
        <v>1.3694057990304835</v>
      </c>
      <c r="S104" s="50">
        <v>0.54576885130341324</v>
      </c>
      <c r="T104" s="50">
        <v>0.48052806640460394</v>
      </c>
      <c r="U104" s="50">
        <v>0.3041846901671475</v>
      </c>
      <c r="V104" s="50">
        <v>0.88687713418895953</v>
      </c>
      <c r="W104" s="50">
        <v>0.30920782294506799</v>
      </c>
      <c r="X104" s="50">
        <v>0.10405319111910999</v>
      </c>
      <c r="Y104" s="50">
        <v>0.29183937829561296</v>
      </c>
      <c r="Z104" s="50">
        <v>0.47216148249110046</v>
      </c>
      <c r="AA104" s="50">
        <v>0.49487674555533018</v>
      </c>
      <c r="AB104" s="50">
        <v>0.33073292943332239</v>
      </c>
      <c r="AC104" s="50">
        <v>0.48711556496057229</v>
      </c>
      <c r="AE104" s="50">
        <v>1.4699096903629008</v>
      </c>
      <c r="AF104" s="50">
        <v>0.26993295753931157</v>
      </c>
      <c r="AG104" s="50">
        <v>1.4178963505968458</v>
      </c>
      <c r="AH104" s="50">
        <v>1.0163561858759076</v>
      </c>
      <c r="AI104" s="50">
        <v>0.2840712189034062</v>
      </c>
      <c r="AJ104" s="50">
        <v>0.46328789103686835</v>
      </c>
      <c r="AK104" s="50">
        <v>0.44328133319977309</v>
      </c>
      <c r="AL104" s="50">
        <v>0.33710656257668786</v>
      </c>
      <c r="AM104" s="50">
        <v>0.41135193916030505</v>
      </c>
      <c r="AN104" s="50">
        <v>1.0180241661548033</v>
      </c>
      <c r="AO104" s="50">
        <v>0.38446847983406696</v>
      </c>
      <c r="AP104" s="50">
        <v>1.4939666586427724</v>
      </c>
      <c r="AR104" s="50">
        <v>1.1175254610516228</v>
      </c>
      <c r="AS104" s="50">
        <v>0</v>
      </c>
      <c r="AT104" s="50">
        <v>0.30134653205526452</v>
      </c>
      <c r="AU104" s="50">
        <v>0.41033458115729848</v>
      </c>
      <c r="AV104" s="50">
        <v>0.55272422732181048</v>
      </c>
      <c r="AW104" s="50">
        <v>0.28225315497949444</v>
      </c>
      <c r="AX104" s="50">
        <v>0.14521882255403171</v>
      </c>
      <c r="AY104" s="50">
        <v>0.10810676447718032</v>
      </c>
      <c r="AZ104" s="50">
        <v>0</v>
      </c>
      <c r="BA104" s="50">
        <v>0.15675702889161802</v>
      </c>
      <c r="BB104" s="50">
        <v>0.44695090031978141</v>
      </c>
      <c r="BC104" s="50">
        <v>0.13987136787893817</v>
      </c>
      <c r="BE104" s="50">
        <v>2.157539653712178</v>
      </c>
      <c r="BF104" s="50">
        <v>0.79515167653229013</v>
      </c>
      <c r="BG104" s="50">
        <v>2.767084887515749</v>
      </c>
      <c r="BH104" s="50">
        <v>2.1273747588646374</v>
      </c>
      <c r="BI104" s="50">
        <v>0.6252610809059338</v>
      </c>
      <c r="BJ104" s="50">
        <v>0.65931264607600149</v>
      </c>
      <c r="BK104" s="50">
        <v>0.95449224107772079</v>
      </c>
      <c r="BL104" s="50">
        <v>0.49599216980672389</v>
      </c>
      <c r="BM104" s="50">
        <v>1.383758334131866</v>
      </c>
      <c r="BN104" s="50">
        <v>2.833315524803842</v>
      </c>
      <c r="BO104" s="50">
        <v>0.96739891680219059</v>
      </c>
      <c r="BP104" s="50">
        <v>0.54318100000381708</v>
      </c>
      <c r="BR104" s="50">
        <v>1.9453356924210192</v>
      </c>
      <c r="BS104" s="50">
        <v>1.3522786179154989</v>
      </c>
      <c r="BT104" s="50">
        <v>1.3264974080746046</v>
      </c>
      <c r="BU104" s="50">
        <v>0.56594648387195157</v>
      </c>
      <c r="BV104" s="50">
        <v>0.990461852206311</v>
      </c>
      <c r="BW104" s="50">
        <v>0.9600095236530416</v>
      </c>
      <c r="BX104" s="50">
        <v>0.75985212518934131</v>
      </c>
      <c r="BY104" s="50">
        <v>0.30295085805909139</v>
      </c>
      <c r="BZ104" s="50">
        <v>0.89695090022832036</v>
      </c>
      <c r="CA104" s="50">
        <v>0.51292521447895978</v>
      </c>
      <c r="CB104" s="50">
        <v>1.239469031605718</v>
      </c>
      <c r="CC104" s="50">
        <v>3.0823686127248355</v>
      </c>
      <c r="CE104" s="50">
        <v>0.34933205541995777</v>
      </c>
      <c r="CF104" s="50">
        <v>0.86316980949600908</v>
      </c>
      <c r="CG104" s="50">
        <v>0.94917310154027368</v>
      </c>
      <c r="CH104" s="50">
        <v>0.72598655076485674</v>
      </c>
      <c r="CI104" s="50">
        <v>0.66213906217269858</v>
      </c>
      <c r="CJ104" s="50">
        <v>0.42577200239137064</v>
      </c>
      <c r="CK104" s="50">
        <v>0.42691570620109437</v>
      </c>
      <c r="CL104" s="50">
        <v>0</v>
      </c>
      <c r="CM104" s="50">
        <v>0</v>
      </c>
      <c r="CN104" s="50">
        <v>0.48052806640460372</v>
      </c>
      <c r="CO104" s="50">
        <v>0</v>
      </c>
      <c r="CP104" s="50">
        <v>0.14273414419631006</v>
      </c>
      <c r="CR104" s="50">
        <v>1.4109001641469081</v>
      </c>
      <c r="CS104" s="50">
        <v>0</v>
      </c>
      <c r="CT104" s="50">
        <v>0.39157638762673463</v>
      </c>
      <c r="CU104" s="50">
        <v>0.84684417757975605</v>
      </c>
      <c r="CV104" s="50">
        <v>0.13704712834917882</v>
      </c>
      <c r="CW104" s="50">
        <v>0.35048204607098954</v>
      </c>
      <c r="CX104" s="50">
        <v>0.1338662789426974</v>
      </c>
      <c r="CY104" s="50">
        <v>0.11652702325884401</v>
      </c>
      <c r="CZ104" s="50">
        <v>0.3237396918913279</v>
      </c>
      <c r="DA104" s="50">
        <v>0.31105794992041463</v>
      </c>
      <c r="DB104" s="50">
        <v>0.38252508766726367</v>
      </c>
      <c r="DC104" s="50">
        <v>0.30698656279364744</v>
      </c>
      <c r="DD104" s="81"/>
      <c r="DE104" s="50">
        <v>0.465388778311076</v>
      </c>
      <c r="DF104" s="50">
        <v>0.98429730425222783</v>
      </c>
      <c r="DG104" s="50">
        <v>0.70478385259311194</v>
      </c>
      <c r="DH104" s="50">
        <v>1.6165804790541582</v>
      </c>
      <c r="DI104" s="50">
        <v>1.735727342922109</v>
      </c>
      <c r="DJ104" s="50">
        <v>0.88119480664485683</v>
      </c>
      <c r="DK104" s="50">
        <v>0.8387242076761513</v>
      </c>
      <c r="DL104" s="50">
        <v>0.56724763439412096</v>
      </c>
      <c r="DM104" s="50">
        <v>0.31941937971465473</v>
      </c>
      <c r="DN104" s="50">
        <v>0.14397291002209472</v>
      </c>
      <c r="DO104" s="50">
        <v>0.65501901719549593</v>
      </c>
      <c r="DP104" s="50">
        <v>0.79548873215557381</v>
      </c>
      <c r="DQ104" s="81"/>
      <c r="DS104" s="50">
        <v>2.9346299621740122</v>
      </c>
      <c r="DT104" s="50">
        <v>0.69518783599418377</v>
      </c>
      <c r="DU104" s="50">
        <v>1.4366658341066973</v>
      </c>
      <c r="DV104" s="50">
        <v>0.41646395981887541</v>
      </c>
      <c r="DW104" s="50">
        <v>0.86340713965951299</v>
      </c>
      <c r="DX104" s="50">
        <v>0.75073399753404724</v>
      </c>
      <c r="DY104" s="50">
        <v>0.2682093093884616</v>
      </c>
      <c r="DZ104" s="50">
        <v>0.33195561828481085</v>
      </c>
      <c r="EA104" s="50">
        <v>0.33604343785482571</v>
      </c>
      <c r="EB104" s="50">
        <v>1.1018135597248382</v>
      </c>
      <c r="EC104" s="50">
        <v>0.90755862027917356</v>
      </c>
      <c r="ED104" s="50">
        <v>2.6554548532231075</v>
      </c>
      <c r="EF104" s="50">
        <v>5.9179308876362198</v>
      </c>
      <c r="EG104" s="50">
        <v>3.4332936966177221</v>
      </c>
      <c r="EH104" s="50">
        <v>2.2868324524802461</v>
      </c>
      <c r="EI104" s="50">
        <v>1.0163561858759085</v>
      </c>
      <c r="EJ104" s="50">
        <v>0.55392493123416742</v>
      </c>
      <c r="EK104" s="50">
        <v>1.5235881402131655</v>
      </c>
      <c r="EL104" s="50">
        <v>1.6156459085330201</v>
      </c>
      <c r="EM104" s="50">
        <v>0.70333368051217393</v>
      </c>
      <c r="EN104" s="50">
        <v>3.4620362397298621</v>
      </c>
      <c r="EO104" s="50">
        <v>4.0817541261680557</v>
      </c>
      <c r="EP104" s="50">
        <v>6.5164024075155522</v>
      </c>
      <c r="EQ104" s="50">
        <v>5.9843560260431801</v>
      </c>
      <c r="ES104" s="50">
        <v>0.46218657321544671</v>
      </c>
      <c r="ET104" s="50">
        <v>0</v>
      </c>
      <c r="EU104" s="50">
        <v>0.35021643995105045</v>
      </c>
      <c r="EV104" s="50">
        <v>0.14084853673250647</v>
      </c>
      <c r="EW104" s="50">
        <v>0.14397291002209467</v>
      </c>
      <c r="EX104" s="50">
        <v>0.12896970180624237</v>
      </c>
      <c r="EY104" s="50">
        <v>0</v>
      </c>
      <c r="EZ104" s="50">
        <v>0</v>
      </c>
      <c r="FA104" s="50">
        <v>0.12117914301130321</v>
      </c>
      <c r="FB104" s="50">
        <v>0</v>
      </c>
      <c r="FC104" s="50">
        <v>0</v>
      </c>
      <c r="FD104" s="50">
        <v>0.11226426999145363</v>
      </c>
      <c r="FF104" s="50">
        <v>9.5981147274584675</v>
      </c>
      <c r="FG104" s="50">
        <v>5.9007354354777872</v>
      </c>
      <c r="FH104" s="50">
        <v>10.099001668514383</v>
      </c>
      <c r="FI104" s="50">
        <v>5.2222349342671972</v>
      </c>
      <c r="FJ104" s="50">
        <v>1.9252017724105894</v>
      </c>
      <c r="FK104" s="50">
        <v>0.32114286186965318</v>
      </c>
      <c r="FL104" s="50">
        <v>1.0217373205551605</v>
      </c>
      <c r="FM104" s="50">
        <v>1.8199188780118865</v>
      </c>
      <c r="FN104" s="50">
        <v>2.1528012813504898</v>
      </c>
      <c r="FO104" s="50">
        <v>4.497404145920922</v>
      </c>
      <c r="FP104" s="50">
        <v>6.1203343002544868</v>
      </c>
      <c r="FQ104" s="50">
        <v>7.7561561182502441</v>
      </c>
      <c r="FS104" s="50">
        <v>0.50047062748526039</v>
      </c>
      <c r="FT104" s="50">
        <v>0.33559873993567985</v>
      </c>
      <c r="FU104" s="50">
        <v>0.29262389233402653</v>
      </c>
      <c r="FV104" s="50">
        <v>0</v>
      </c>
      <c r="FW104" s="50">
        <v>0</v>
      </c>
      <c r="FX104" s="50">
        <v>0</v>
      </c>
      <c r="FY104" s="50">
        <v>0.28023937496280199</v>
      </c>
      <c r="FZ104" s="50">
        <v>0.46431973865671206</v>
      </c>
      <c r="GA104" s="50">
        <v>0.50527727582963544</v>
      </c>
      <c r="GB104" s="50">
        <v>0</v>
      </c>
      <c r="GC104" s="50">
        <v>0.35507746930314854</v>
      </c>
      <c r="GD104" s="50">
        <v>0.82414272529114263</v>
      </c>
    </row>
    <row r="105" spans="4:186" ht="15.75" thickBot="1" x14ac:dyDescent="0.3">
      <c r="D105" s="39">
        <v>0.875</v>
      </c>
      <c r="E105" s="50">
        <v>1.3854444110069331</v>
      </c>
      <c r="F105" s="50">
        <v>1.1228193282803125</v>
      </c>
      <c r="G105" s="50">
        <v>0.87007005936800152</v>
      </c>
      <c r="H105" s="50">
        <v>0</v>
      </c>
      <c r="I105" s="50">
        <v>0.42288822621606215</v>
      </c>
      <c r="J105" s="50">
        <v>0.13958721407932814</v>
      </c>
      <c r="K105" s="50">
        <v>0</v>
      </c>
      <c r="L105" s="50">
        <v>0.3277034634052482</v>
      </c>
      <c r="M105" s="50">
        <v>0.93625403386860173</v>
      </c>
      <c r="N105" s="50">
        <v>1.3242642479241733</v>
      </c>
      <c r="O105" s="50">
        <v>0.41852056826020401</v>
      </c>
      <c r="P105" s="50">
        <v>0.3405699592234398</v>
      </c>
      <c r="R105" s="50">
        <v>1.1761553163045277</v>
      </c>
      <c r="S105" s="50">
        <v>0.51223245786760341</v>
      </c>
      <c r="T105" s="50">
        <v>0.48821930071567204</v>
      </c>
      <c r="U105" s="50">
        <v>0.14726923595137884</v>
      </c>
      <c r="V105" s="50">
        <v>0.68323966515509926</v>
      </c>
      <c r="W105" s="50">
        <v>0.13626055023845368</v>
      </c>
      <c r="X105" s="50">
        <v>0</v>
      </c>
      <c r="Y105" s="50">
        <v>0.27493291051405944</v>
      </c>
      <c r="Z105" s="50">
        <v>0.3796222958900341</v>
      </c>
      <c r="AA105" s="50">
        <v>0.55633155321126293</v>
      </c>
      <c r="AB105" s="50">
        <v>0.31513767596778852</v>
      </c>
      <c r="AC105" s="50">
        <v>0.46753177776937743</v>
      </c>
      <c r="AE105" s="50">
        <v>1.2305920431700876</v>
      </c>
      <c r="AF105" s="50">
        <v>0.12058068379598584</v>
      </c>
      <c r="AG105" s="50">
        <v>1.4770994533115911</v>
      </c>
      <c r="AH105" s="50">
        <v>0.64225005639084931</v>
      </c>
      <c r="AI105" s="50">
        <v>0.14027797043839063</v>
      </c>
      <c r="AJ105" s="50">
        <v>0.41237097735781558</v>
      </c>
      <c r="AK105" s="50">
        <v>0.33538370444034088</v>
      </c>
      <c r="AL105" s="50">
        <v>0.13386627894269745</v>
      </c>
      <c r="AM105" s="50">
        <v>0.35971288726420969</v>
      </c>
      <c r="AN105" s="50">
        <v>0.94035184688916207</v>
      </c>
      <c r="AO105" s="50">
        <v>0.42265407501642072</v>
      </c>
      <c r="AP105" s="50">
        <v>1.535463393216314</v>
      </c>
      <c r="AR105" s="50">
        <v>1.2823090732950073</v>
      </c>
      <c r="AS105" s="50">
        <v>0</v>
      </c>
      <c r="AT105" s="50">
        <v>0.14438741910582442</v>
      </c>
      <c r="AU105" s="50">
        <v>0.3913221722780667</v>
      </c>
      <c r="AV105" s="50">
        <v>0.5175048769706162</v>
      </c>
      <c r="AW105" s="50">
        <v>0</v>
      </c>
      <c r="AX105" s="50">
        <v>0</v>
      </c>
      <c r="AY105" s="50">
        <v>0.10438705137118712</v>
      </c>
      <c r="AZ105" s="50">
        <v>0</v>
      </c>
      <c r="BA105" s="50">
        <v>0.14984864474436599</v>
      </c>
      <c r="BB105" s="50">
        <v>0.35971288726420958</v>
      </c>
      <c r="BC105" s="50">
        <v>0.15631916034925722</v>
      </c>
      <c r="BE105" s="50">
        <v>2.3061758579806471</v>
      </c>
      <c r="BF105" s="50">
        <v>0.79515167653229013</v>
      </c>
      <c r="BG105" s="50">
        <v>2.94984183674705</v>
      </c>
      <c r="BH105" s="50">
        <v>1.6779294196483485</v>
      </c>
      <c r="BI105" s="50">
        <v>0.62258521686534252</v>
      </c>
      <c r="BJ105" s="50">
        <v>0.62271882840008941</v>
      </c>
      <c r="BK105" s="50">
        <v>0.80496500452727426</v>
      </c>
      <c r="BL105" s="50">
        <v>0.95804935136699476</v>
      </c>
      <c r="BM105" s="50">
        <v>1.2796167272075081</v>
      </c>
      <c r="BN105" s="50">
        <v>2.6377361294721826</v>
      </c>
      <c r="BO105" s="50">
        <v>1.1723100289415225</v>
      </c>
      <c r="BP105" s="50">
        <v>0.54793876286380916</v>
      </c>
      <c r="BR105" s="50">
        <v>1.8337479898921785</v>
      </c>
      <c r="BS105" s="50">
        <v>1.3298518534313528</v>
      </c>
      <c r="BT105" s="50">
        <v>1.3064891277222785</v>
      </c>
      <c r="BU105" s="50">
        <v>0.37195339280452305</v>
      </c>
      <c r="BV105" s="50">
        <v>0.73271715964405737</v>
      </c>
      <c r="BW105" s="50">
        <v>0.55468627570777762</v>
      </c>
      <c r="BX105" s="50">
        <v>0.44639571061009348</v>
      </c>
      <c r="BY105" s="50">
        <v>0.10206496787461539</v>
      </c>
      <c r="BZ105" s="50">
        <v>0.79538386020121432</v>
      </c>
      <c r="CA105" s="50">
        <v>0.75224859155842505</v>
      </c>
      <c r="CB105" s="50">
        <v>1.3068578105705573</v>
      </c>
      <c r="CC105" s="50">
        <v>2.6983031480297246</v>
      </c>
      <c r="CE105" s="50">
        <v>0.32097580298872885</v>
      </c>
      <c r="CF105" s="50">
        <v>0.92529500970825906</v>
      </c>
      <c r="CG105" s="50">
        <v>0.87174112816798255</v>
      </c>
      <c r="CH105" s="50">
        <v>0.63383028008588316</v>
      </c>
      <c r="CI105" s="50">
        <v>0.45057085790345591</v>
      </c>
      <c r="CJ105" s="50">
        <v>0.32809878578519575</v>
      </c>
      <c r="CK105" s="50">
        <v>0.26746908172190254</v>
      </c>
      <c r="CL105" s="50">
        <v>0</v>
      </c>
      <c r="CM105" s="50">
        <v>0</v>
      </c>
      <c r="CN105" s="50">
        <v>0.45582629736895119</v>
      </c>
      <c r="CO105" s="50">
        <v>0</v>
      </c>
      <c r="CP105" s="50">
        <v>0.14689119189097827</v>
      </c>
      <c r="CR105" s="50">
        <v>1.3694057990304849</v>
      </c>
      <c r="CS105" s="50">
        <v>0</v>
      </c>
      <c r="CT105" s="50">
        <v>0.35644896047861147</v>
      </c>
      <c r="CU105" s="50">
        <v>0.62825817779566928</v>
      </c>
      <c r="CV105" s="50">
        <v>0.10272486864734405</v>
      </c>
      <c r="CW105" s="50">
        <v>0.13875052971484536</v>
      </c>
      <c r="CX105" s="50">
        <v>0</v>
      </c>
      <c r="CY105" s="50">
        <v>0</v>
      </c>
      <c r="CZ105" s="50">
        <v>0.13016632031003353</v>
      </c>
      <c r="DA105" s="50">
        <v>0.30617657228104833</v>
      </c>
      <c r="DB105" s="50">
        <v>0.44587563798985863</v>
      </c>
      <c r="DC105" s="50">
        <v>0.29419713570753919</v>
      </c>
      <c r="DD105" s="81"/>
      <c r="DE105" s="50">
        <v>0.5290731169016516</v>
      </c>
      <c r="DF105" s="50">
        <v>0.87054728948409088</v>
      </c>
      <c r="DG105" s="50">
        <v>0.54318100000381686</v>
      </c>
      <c r="DH105" s="50">
        <v>1.0144433453759985</v>
      </c>
      <c r="DI105" s="50">
        <v>1.3739755587790548</v>
      </c>
      <c r="DJ105" s="50">
        <v>0.78245104466387649</v>
      </c>
      <c r="DK105" s="50">
        <v>0.55272422732181092</v>
      </c>
      <c r="DL105" s="50">
        <v>0.44121314991784488</v>
      </c>
      <c r="DM105" s="50">
        <v>0.34141049064383305</v>
      </c>
      <c r="DN105" s="50">
        <v>0.14984864474436607</v>
      </c>
      <c r="DO105" s="50">
        <v>0.67085396441869161</v>
      </c>
      <c r="DP105" s="50">
        <v>0.80496500452727515</v>
      </c>
      <c r="DQ105" s="81"/>
      <c r="DS105" s="50">
        <v>2.437926354572713</v>
      </c>
      <c r="DT105" s="50">
        <v>0.69518783599418377</v>
      </c>
      <c r="DU105" s="50">
        <v>1.2498196988185499</v>
      </c>
      <c r="DV105" s="50">
        <v>0.37100210581640392</v>
      </c>
      <c r="DW105" s="50">
        <v>0.79391662049196732</v>
      </c>
      <c r="DX105" s="50">
        <v>0.7214078124017792</v>
      </c>
      <c r="DY105" s="50">
        <v>0.14232280685838086</v>
      </c>
      <c r="DZ105" s="50">
        <v>0.31516517649217557</v>
      </c>
      <c r="EA105" s="50">
        <v>0.35971288726420986</v>
      </c>
      <c r="EB105" s="50">
        <v>0.9813862047068227</v>
      </c>
      <c r="EC105" s="50">
        <v>0.97855395202308515</v>
      </c>
      <c r="ED105" s="50">
        <v>2.3813359025415717</v>
      </c>
      <c r="EF105" s="50">
        <v>6.3113782651067369</v>
      </c>
      <c r="EG105" s="50">
        <v>3.2317476306778934</v>
      </c>
      <c r="EH105" s="50">
        <v>2.394571643912478</v>
      </c>
      <c r="EI105" s="50">
        <v>0.86562431933454664</v>
      </c>
      <c r="EJ105" s="50">
        <v>0.53023933202294493</v>
      </c>
      <c r="EK105" s="50">
        <v>1.4004490944553287</v>
      </c>
      <c r="EL105" s="50">
        <v>1.5158410967477276</v>
      </c>
      <c r="EM105" s="50">
        <v>0.72381785878373284</v>
      </c>
      <c r="EN105" s="50">
        <v>3.4140137276644684</v>
      </c>
      <c r="EO105" s="50">
        <v>4.2986535406969333</v>
      </c>
      <c r="EP105" s="50">
        <v>6.542954778623927</v>
      </c>
      <c r="EQ105" s="50">
        <v>5.9480628609149679</v>
      </c>
      <c r="ES105" s="50">
        <v>0.38399770215597617</v>
      </c>
      <c r="ET105" s="50">
        <v>0</v>
      </c>
      <c r="EU105" s="50">
        <v>0.31847686768944983</v>
      </c>
      <c r="EV105" s="50">
        <v>0.1269916736283892</v>
      </c>
      <c r="EW105" s="50">
        <v>0</v>
      </c>
      <c r="EX105" s="50">
        <v>0</v>
      </c>
      <c r="EY105" s="50">
        <v>0</v>
      </c>
      <c r="EZ105" s="50">
        <v>0</v>
      </c>
      <c r="FA105" s="50">
        <v>0.11407482299811099</v>
      </c>
      <c r="FB105" s="50">
        <v>0</v>
      </c>
      <c r="FC105" s="50">
        <v>0</v>
      </c>
      <c r="FD105" s="50">
        <v>0</v>
      </c>
      <c r="FF105" s="50">
        <v>9.4586375683594479</v>
      </c>
      <c r="FG105" s="50">
        <v>5.5089370979021313</v>
      </c>
      <c r="FH105" s="50">
        <v>11.313820682700181</v>
      </c>
      <c r="FI105" s="50">
        <v>4.1081805051955422</v>
      </c>
      <c r="FJ105" s="50">
        <v>1.8199188780118873</v>
      </c>
      <c r="FK105" s="50">
        <v>0.31258711367842346</v>
      </c>
      <c r="FL105" s="50">
        <v>0.87341433525148571</v>
      </c>
      <c r="FM105" s="50">
        <v>1.8756553048218274</v>
      </c>
      <c r="FN105" s="50">
        <v>2.1913196832262507</v>
      </c>
      <c r="FO105" s="50">
        <v>4.477296556628418</v>
      </c>
      <c r="FP105" s="50">
        <v>5.4732806581147893</v>
      </c>
      <c r="FQ105" s="50">
        <v>8.8920728180854915</v>
      </c>
      <c r="FS105" s="50">
        <v>0.62794460120466011</v>
      </c>
      <c r="FT105" s="50">
        <v>0.34327658646170622</v>
      </c>
      <c r="FU105" s="50">
        <v>0.2957760078527808</v>
      </c>
      <c r="FV105" s="50">
        <v>0</v>
      </c>
      <c r="FW105" s="50">
        <v>0</v>
      </c>
      <c r="FX105" s="50">
        <v>0</v>
      </c>
      <c r="FY105" s="50">
        <v>0.11226426999145363</v>
      </c>
      <c r="FZ105" s="50">
        <v>0.13426116446713504</v>
      </c>
      <c r="GA105" s="50">
        <v>0.46660233878528545</v>
      </c>
      <c r="GB105" s="50">
        <v>0</v>
      </c>
      <c r="GC105" s="50">
        <v>0.37386084239467987</v>
      </c>
      <c r="GD105" s="50">
        <v>0.92113782748647344</v>
      </c>
    </row>
    <row r="106" spans="4:186" ht="15.75" thickBot="1" x14ac:dyDescent="0.3">
      <c r="D106" s="39">
        <v>0.91666666666666696</v>
      </c>
      <c r="E106" s="50">
        <v>1.2519683855098207</v>
      </c>
      <c r="F106" s="50">
        <v>1.4055852107207509</v>
      </c>
      <c r="G106" s="50">
        <v>0.75680459356641228</v>
      </c>
      <c r="H106" s="50">
        <v>0</v>
      </c>
      <c r="I106" s="50">
        <v>0.28638700552970492</v>
      </c>
      <c r="J106" s="50">
        <v>0</v>
      </c>
      <c r="K106" s="50">
        <v>0</v>
      </c>
      <c r="L106" s="50">
        <v>0.28176795001209326</v>
      </c>
      <c r="M106" s="50">
        <v>0.64932323169641515</v>
      </c>
      <c r="N106" s="50">
        <v>1.4627432960705768</v>
      </c>
      <c r="O106" s="50">
        <v>0.29267624320020308</v>
      </c>
      <c r="P106" s="50">
        <v>0.52326768487353237</v>
      </c>
      <c r="R106" s="50">
        <v>0.89536123320845906</v>
      </c>
      <c r="S106" s="50">
        <v>0.49352455160695569</v>
      </c>
      <c r="T106" s="50">
        <v>0.62660188333943589</v>
      </c>
      <c r="U106" s="50">
        <v>0.13626055023845368</v>
      </c>
      <c r="V106" s="50">
        <v>0.67474645222617746</v>
      </c>
      <c r="W106" s="50">
        <v>0</v>
      </c>
      <c r="X106" s="50">
        <v>0</v>
      </c>
      <c r="Y106" s="50">
        <v>0.28561368370079215</v>
      </c>
      <c r="Z106" s="50">
        <v>0.36910440052258903</v>
      </c>
      <c r="AA106" s="50">
        <v>0.53023933202294493</v>
      </c>
      <c r="AB106" s="50">
        <v>0.28304600045769995</v>
      </c>
      <c r="AC106" s="50">
        <v>0.44743706876920358</v>
      </c>
      <c r="AE106" s="50">
        <v>1.1802845880809718</v>
      </c>
      <c r="AF106" s="50">
        <v>0.13717597239748397</v>
      </c>
      <c r="AG106" s="50">
        <v>1.5109617836635993</v>
      </c>
      <c r="AH106" s="50">
        <v>0.90401347343355942</v>
      </c>
      <c r="AI106" s="50">
        <v>0.11509433009857038</v>
      </c>
      <c r="AJ106" s="50">
        <v>0.3523154270867776</v>
      </c>
      <c r="AK106" s="50">
        <v>0.28253431754379171</v>
      </c>
      <c r="AL106" s="50">
        <v>0.13268626959366905</v>
      </c>
      <c r="AM106" s="50">
        <v>0.50062037184994357</v>
      </c>
      <c r="AN106" s="50">
        <v>0.94387376026604464</v>
      </c>
      <c r="AO106" s="50">
        <v>0.3532345103469105</v>
      </c>
      <c r="AP106" s="50">
        <v>1.8199188780118873</v>
      </c>
      <c r="AR106" s="50">
        <v>1.0366802273150113</v>
      </c>
      <c r="AS106" s="50">
        <v>0</v>
      </c>
      <c r="AT106" s="50">
        <v>0.14731128084148032</v>
      </c>
      <c r="AU106" s="50">
        <v>0.32460840258752943</v>
      </c>
      <c r="AV106" s="50">
        <v>0.43198591133265635</v>
      </c>
      <c r="AW106" s="50">
        <v>0.11480920802331122</v>
      </c>
      <c r="AX106" s="50">
        <v>0</v>
      </c>
      <c r="AY106" s="50">
        <v>0</v>
      </c>
      <c r="AZ106" s="50">
        <v>0</v>
      </c>
      <c r="BA106" s="50">
        <v>0.14438741910582467</v>
      </c>
      <c r="BB106" s="50">
        <v>0.29511745976211834</v>
      </c>
      <c r="BC106" s="50">
        <v>0.14647190234832314</v>
      </c>
      <c r="BE106" s="50">
        <v>2.1854920774252391</v>
      </c>
      <c r="BF106" s="50">
        <v>1.0646800574905604</v>
      </c>
      <c r="BG106" s="50">
        <v>3.125781621695034</v>
      </c>
      <c r="BH106" s="50">
        <v>1.7105448541720187</v>
      </c>
      <c r="BI106" s="50">
        <v>0.46753177776937699</v>
      </c>
      <c r="BJ106" s="50">
        <v>0.55220446160790304</v>
      </c>
      <c r="BK106" s="50">
        <v>0.83384476430893428</v>
      </c>
      <c r="BL106" s="50">
        <v>1.0536643378383628</v>
      </c>
      <c r="BM106" s="50">
        <v>1.295460859268577</v>
      </c>
      <c r="BN106" s="50">
        <v>2.3550109180086172</v>
      </c>
      <c r="BO106" s="50">
        <v>0.89167817823138273</v>
      </c>
      <c r="BP106" s="50">
        <v>0.82253307198609205</v>
      </c>
      <c r="BR106" s="50">
        <v>1.8226791185095756</v>
      </c>
      <c r="BS106" s="50">
        <v>1.3800297475037673</v>
      </c>
      <c r="BT106" s="50">
        <v>0.94917310154027312</v>
      </c>
      <c r="BU106" s="50">
        <v>0.27285420515066833</v>
      </c>
      <c r="BV106" s="50">
        <v>0.50950825540837708</v>
      </c>
      <c r="BW106" s="50">
        <v>0.4677106574171393</v>
      </c>
      <c r="BX106" s="50">
        <v>0.14521882255403187</v>
      </c>
      <c r="BY106" s="50">
        <v>0</v>
      </c>
      <c r="BZ106" s="50">
        <v>0.81010272548708651</v>
      </c>
      <c r="CA106" s="50">
        <v>0.62660188333943623</v>
      </c>
      <c r="CB106" s="50">
        <v>1.0049151360629749</v>
      </c>
      <c r="CC106" s="50">
        <v>2.3945716439124762</v>
      </c>
      <c r="CE106" s="50">
        <v>0.29895067866396413</v>
      </c>
      <c r="CF106" s="50">
        <v>0.89105185314664981</v>
      </c>
      <c r="CG106" s="50">
        <v>0.80021751676899011</v>
      </c>
      <c r="CH106" s="50">
        <v>0.53261591860815893</v>
      </c>
      <c r="CI106" s="50">
        <v>0.35734531117531743</v>
      </c>
      <c r="CJ106" s="50">
        <v>0.28304600045769973</v>
      </c>
      <c r="CK106" s="50">
        <v>0.1053929154307969</v>
      </c>
      <c r="CL106" s="50">
        <v>0</v>
      </c>
      <c r="CM106" s="50">
        <v>0</v>
      </c>
      <c r="CN106" s="50">
        <v>0.43709610210267336</v>
      </c>
      <c r="CO106" s="50">
        <v>0</v>
      </c>
      <c r="CP106" s="50">
        <v>0.14355919501682607</v>
      </c>
      <c r="CR106" s="50">
        <v>1.4039270293612534</v>
      </c>
      <c r="CS106" s="50">
        <v>0.10838802698665048</v>
      </c>
      <c r="CT106" s="50">
        <v>0.31516517649217557</v>
      </c>
      <c r="CU106" s="50">
        <v>0.5399063782141108</v>
      </c>
      <c r="CV106" s="50">
        <v>0</v>
      </c>
      <c r="CW106" s="50">
        <v>0.12003834270438722</v>
      </c>
      <c r="CX106" s="50">
        <v>0</v>
      </c>
      <c r="CY106" s="50">
        <v>0</v>
      </c>
      <c r="CZ106" s="50">
        <v>0.28146179145502276</v>
      </c>
      <c r="DA106" s="50">
        <v>0.1576352174937373</v>
      </c>
      <c r="DB106" s="50">
        <v>0.44910660835194549</v>
      </c>
      <c r="DC106" s="50">
        <v>0.36366187630075836</v>
      </c>
      <c r="DD106" s="81"/>
      <c r="DE106" s="50">
        <v>0.46753177776937699</v>
      </c>
      <c r="DF106" s="50">
        <v>0.85400672493473306</v>
      </c>
      <c r="DG106" s="50">
        <v>0.61991699814537315</v>
      </c>
      <c r="DH106" s="50">
        <v>0.80845840381318956</v>
      </c>
      <c r="DI106" s="50">
        <v>1.0423211593818118</v>
      </c>
      <c r="DJ106" s="50">
        <v>0.69582484374565978</v>
      </c>
      <c r="DK106" s="50">
        <v>0.29498586755548273</v>
      </c>
      <c r="DL106" s="50">
        <v>0.2840712189034062</v>
      </c>
      <c r="DM106" s="50">
        <v>0.15703476811548228</v>
      </c>
      <c r="DN106" s="50">
        <v>0.13151321509291006</v>
      </c>
      <c r="DO106" s="50">
        <v>0.51467754449100112</v>
      </c>
      <c r="DP106" s="50">
        <v>0.68181920892604109</v>
      </c>
      <c r="DQ106" s="81"/>
      <c r="DS106" s="50">
        <v>2.7018945004621022</v>
      </c>
      <c r="DT106" s="50">
        <v>0.77786638226770399</v>
      </c>
      <c r="DU106" s="50">
        <v>1.4085732264674635</v>
      </c>
      <c r="DV106" s="50">
        <v>0.40931890196249643</v>
      </c>
      <c r="DW106" s="50">
        <v>0.7690437857352509</v>
      </c>
      <c r="DX106" s="50">
        <v>0.6898945504173587</v>
      </c>
      <c r="DY106" s="50">
        <v>0.14815386001138905</v>
      </c>
      <c r="DZ106" s="50">
        <v>0.35466075833331573</v>
      </c>
      <c r="EA106" s="50">
        <v>0.42890522619053884</v>
      </c>
      <c r="EB106" s="50">
        <v>0.93683870539659697</v>
      </c>
      <c r="EC106" s="50">
        <v>0.95816807366245749</v>
      </c>
      <c r="ED106" s="50">
        <v>2.2199827127167389</v>
      </c>
      <c r="EF106" s="50">
        <v>6.8206095462796466</v>
      </c>
      <c r="EG106" s="50">
        <v>3.0598362905168317</v>
      </c>
      <c r="EH106" s="50">
        <v>2.3029444116625619</v>
      </c>
      <c r="EI106" s="50">
        <v>0.76807007484477641</v>
      </c>
      <c r="EJ106" s="50">
        <v>0.5302393320229446</v>
      </c>
      <c r="EK106" s="50">
        <v>1.3790140239816084</v>
      </c>
      <c r="EL106" s="50">
        <v>1.360296699502497</v>
      </c>
      <c r="EM106" s="50">
        <v>0.72381785878373284</v>
      </c>
      <c r="EN106" s="50">
        <v>3.2263643764315413</v>
      </c>
      <c r="EO106" s="50">
        <v>4.437261356153412</v>
      </c>
      <c r="EP106" s="50">
        <v>6.697031758252904</v>
      </c>
      <c r="EQ106" s="50">
        <v>5.8938987104023273</v>
      </c>
      <c r="ES106" s="50">
        <v>0.32855097194298144</v>
      </c>
      <c r="ET106" s="50">
        <v>0</v>
      </c>
      <c r="EU106" s="50">
        <v>0.30295085805909128</v>
      </c>
      <c r="EV106" s="50">
        <v>0</v>
      </c>
      <c r="EW106" s="50">
        <v>0</v>
      </c>
      <c r="EX106" s="50">
        <v>0</v>
      </c>
      <c r="EY106" s="50">
        <v>0</v>
      </c>
      <c r="EZ106" s="50">
        <v>0</v>
      </c>
      <c r="FA106" s="50">
        <v>0</v>
      </c>
      <c r="FB106" s="50">
        <v>0</v>
      </c>
      <c r="FC106" s="50">
        <v>0</v>
      </c>
      <c r="FD106" s="50">
        <v>0</v>
      </c>
      <c r="FF106" s="50">
        <v>9.8801241108591515</v>
      </c>
      <c r="FG106" s="50">
        <v>6.9341336430450147</v>
      </c>
      <c r="FH106" s="50">
        <v>10.31768436221097</v>
      </c>
      <c r="FI106" s="50">
        <v>4.167455949600023</v>
      </c>
      <c r="FJ106" s="50">
        <v>2.0183878786973222</v>
      </c>
      <c r="FK106" s="50">
        <v>0.15612967082109241</v>
      </c>
      <c r="FL106" s="50">
        <v>0.98500978088701907</v>
      </c>
      <c r="FM106" s="50">
        <v>1.8812907201022722</v>
      </c>
      <c r="FN106" s="50">
        <v>2.5338796593171247</v>
      </c>
      <c r="FO106" s="50">
        <v>4.0912355489244741</v>
      </c>
      <c r="FP106" s="50">
        <v>5.610803936573622</v>
      </c>
      <c r="FQ106" s="50">
        <v>7.7918877396546398</v>
      </c>
      <c r="FS106" s="50">
        <v>0.65244262019861277</v>
      </c>
      <c r="FT106" s="50">
        <v>0.30603208121581543</v>
      </c>
      <c r="FU106" s="50">
        <v>0.27493291051405955</v>
      </c>
      <c r="FV106" s="50">
        <v>0.13258171675619695</v>
      </c>
      <c r="FW106" s="50">
        <v>0</v>
      </c>
      <c r="FX106" s="50">
        <v>0</v>
      </c>
      <c r="FY106" s="50">
        <v>0</v>
      </c>
      <c r="FZ106" s="50">
        <v>0.10338760769860017</v>
      </c>
      <c r="GA106" s="50">
        <v>0.36064478547318052</v>
      </c>
      <c r="GB106" s="50">
        <v>0</v>
      </c>
      <c r="GC106" s="50">
        <v>0.33782615795647075</v>
      </c>
      <c r="GD106" s="50">
        <v>0.7690437857352509</v>
      </c>
    </row>
    <row r="107" spans="4:186" ht="15.75" thickBot="1" x14ac:dyDescent="0.3">
      <c r="D107" s="39">
        <v>0.95833333333333304</v>
      </c>
      <c r="E107" s="50">
        <v>1.5627195092321466</v>
      </c>
      <c r="F107" s="50">
        <v>1.0024747064168029</v>
      </c>
      <c r="G107" s="50">
        <v>0.67756965548579295</v>
      </c>
      <c r="H107" s="50">
        <v>0</v>
      </c>
      <c r="I107" s="50">
        <v>0.12499628333061776</v>
      </c>
      <c r="J107" s="50">
        <v>0</v>
      </c>
      <c r="K107" s="50">
        <v>0</v>
      </c>
      <c r="L107" s="50">
        <v>0.38682814069954313</v>
      </c>
      <c r="M107" s="50">
        <v>0.4994606339983429</v>
      </c>
      <c r="N107" s="50">
        <v>1.5552543012960416</v>
      </c>
      <c r="O107" s="50">
        <v>0.12936775616100085</v>
      </c>
      <c r="P107" s="50">
        <v>0.66074801417800622</v>
      </c>
      <c r="R107" s="50">
        <v>1.2476734719858427</v>
      </c>
      <c r="S107" s="50">
        <v>0.47407759033418251</v>
      </c>
      <c r="T107" s="50">
        <v>0.69180385159691871</v>
      </c>
      <c r="U107" s="50">
        <v>0.12425656336058701</v>
      </c>
      <c r="V107" s="50">
        <v>0.67193110209990436</v>
      </c>
      <c r="W107" s="50">
        <v>0</v>
      </c>
      <c r="X107" s="50">
        <v>0</v>
      </c>
      <c r="Y107" s="50">
        <v>0.27193093996833417</v>
      </c>
      <c r="Z107" s="50">
        <v>0.36251340759827305</v>
      </c>
      <c r="AA107" s="50">
        <v>0.44848004520018619</v>
      </c>
      <c r="AB107" s="50">
        <v>0.15567842927751929</v>
      </c>
      <c r="AC107" s="50">
        <v>0.43096867648095694</v>
      </c>
      <c r="AE107" s="50">
        <v>1.0180241661548028</v>
      </c>
      <c r="AF107" s="50">
        <v>0.27657716652639319</v>
      </c>
      <c r="AG107" s="50">
        <v>1.2605877590376282</v>
      </c>
      <c r="AH107" s="50">
        <v>0.675216440450917</v>
      </c>
      <c r="AI107" s="50">
        <v>0.13584847224111296</v>
      </c>
      <c r="AJ107" s="50">
        <v>0.28703250567518751</v>
      </c>
      <c r="AK107" s="50">
        <v>0.29419713570753919</v>
      </c>
      <c r="AL107" s="50">
        <v>0.12274865223976326</v>
      </c>
      <c r="AM107" s="50">
        <v>0.35600134777185216</v>
      </c>
      <c r="AN107" s="50">
        <v>0.88518677161848136</v>
      </c>
      <c r="AO107" s="50">
        <v>0.43416135957157287</v>
      </c>
      <c r="AP107" s="50">
        <v>1.4062488486751952</v>
      </c>
      <c r="AR107" s="50">
        <v>0.86340713965951299</v>
      </c>
      <c r="AS107" s="50">
        <v>0</v>
      </c>
      <c r="AT107" s="50">
        <v>0.12918788841139178</v>
      </c>
      <c r="AU107" s="50">
        <v>0.3324968346836441</v>
      </c>
      <c r="AV107" s="50">
        <v>0.3728140162239682</v>
      </c>
      <c r="AW107" s="50">
        <v>0</v>
      </c>
      <c r="AX107" s="50">
        <v>0</v>
      </c>
      <c r="AY107" s="50">
        <v>0</v>
      </c>
      <c r="AZ107" s="50">
        <v>0</v>
      </c>
      <c r="BA107" s="50">
        <v>0.12237668688031125</v>
      </c>
      <c r="BB107" s="50">
        <v>0.14467804834881803</v>
      </c>
      <c r="BC107" s="50">
        <v>0.15370906175240437</v>
      </c>
      <c r="BE107" s="50">
        <v>1.9801767051838355</v>
      </c>
      <c r="BF107" s="50">
        <v>0.98229126416846657</v>
      </c>
      <c r="BG107" s="50">
        <v>3.2911832733922015</v>
      </c>
      <c r="BH107" s="50">
        <v>1.9489939057907328</v>
      </c>
      <c r="BI107" s="50">
        <v>0.49934849645183771</v>
      </c>
      <c r="BJ107" s="50">
        <v>0.48568319710655278</v>
      </c>
      <c r="BK107" s="50">
        <v>0.7892127159831076</v>
      </c>
      <c r="BL107" s="50">
        <v>1.1802845880809703</v>
      </c>
      <c r="BM107" s="50">
        <v>1.4488753937136232</v>
      </c>
      <c r="BN107" s="50">
        <v>2.6732527489773243</v>
      </c>
      <c r="BO107" s="50">
        <v>0.97296577674864593</v>
      </c>
      <c r="BP107" s="50">
        <v>0.84035490885512343</v>
      </c>
      <c r="BR107" s="50">
        <v>1.8982646698171377</v>
      </c>
      <c r="BS107" s="50">
        <v>1.4445069281359584</v>
      </c>
      <c r="BT107" s="50">
        <v>0.84689885031221668</v>
      </c>
      <c r="BU107" s="50">
        <v>0.11703126065872559</v>
      </c>
      <c r="BV107" s="50">
        <v>0.49376299485838809</v>
      </c>
      <c r="BW107" s="50">
        <v>0.31855995583609342</v>
      </c>
      <c r="BX107" s="50">
        <v>0.11226426999145368</v>
      </c>
      <c r="BY107" s="50">
        <v>0</v>
      </c>
      <c r="BZ107" s="50">
        <v>0.55096633547395135</v>
      </c>
      <c r="CA107" s="50">
        <v>0.64694453727445045</v>
      </c>
      <c r="CB107" s="50">
        <v>0.86906844389535265</v>
      </c>
      <c r="CC107" s="50">
        <v>2.3191318719215741</v>
      </c>
      <c r="CE107" s="50">
        <v>0.31434085648369064</v>
      </c>
      <c r="CF107" s="50">
        <v>0.7882071598145699</v>
      </c>
      <c r="CG107" s="50">
        <v>0.70769017410509061</v>
      </c>
      <c r="CH107" s="50">
        <v>0.46439095698144967</v>
      </c>
      <c r="CI107" s="50">
        <v>0.28949425169667609</v>
      </c>
      <c r="CJ107" s="50">
        <v>0.15033117252701086</v>
      </c>
      <c r="CK107" s="50">
        <v>0</v>
      </c>
      <c r="CL107" s="50">
        <v>0</v>
      </c>
      <c r="CM107" s="50">
        <v>0</v>
      </c>
      <c r="CN107" s="50">
        <v>0.41788959946070681</v>
      </c>
      <c r="CO107" s="50">
        <v>0</v>
      </c>
      <c r="CP107" s="50">
        <v>0.13906052139385258</v>
      </c>
      <c r="CR107" s="50">
        <v>1.1844235133229846</v>
      </c>
      <c r="CS107" s="50">
        <v>0.12679499063760996</v>
      </c>
      <c r="CT107" s="50">
        <v>0.29105626768086484</v>
      </c>
      <c r="CU107" s="50">
        <v>0.5362528888411241</v>
      </c>
      <c r="CV107" s="50">
        <v>0</v>
      </c>
      <c r="CW107" s="50">
        <v>0.12194367794400951</v>
      </c>
      <c r="CX107" s="50">
        <v>0</v>
      </c>
      <c r="CY107" s="50">
        <v>0</v>
      </c>
      <c r="CZ107" s="50">
        <v>0.28067190849798457</v>
      </c>
      <c r="DA107" s="50">
        <v>0.32014137757599886</v>
      </c>
      <c r="DB107" s="50">
        <v>0.38837498843120433</v>
      </c>
      <c r="DC107" s="50">
        <v>0.14605341145217424</v>
      </c>
      <c r="DD107" s="81"/>
      <c r="DE107" s="50">
        <v>0.44224643556392829</v>
      </c>
      <c r="DF107" s="50">
        <v>0.84128768639526341</v>
      </c>
      <c r="DG107" s="50">
        <v>0.66632391749733977</v>
      </c>
      <c r="DH107" s="50">
        <v>0.7047838525931126</v>
      </c>
      <c r="DI107" s="50">
        <v>0.81291914692909439</v>
      </c>
      <c r="DJ107" s="50">
        <v>0.50062037184994423</v>
      </c>
      <c r="DK107" s="50">
        <v>0.11226426999145368</v>
      </c>
      <c r="DL107" s="50">
        <v>0.1585166798613252</v>
      </c>
      <c r="DM107" s="50">
        <v>0.14510778484566234</v>
      </c>
      <c r="DN107" s="50">
        <v>0.12163501201421752</v>
      </c>
      <c r="DO107" s="50">
        <v>0.69433909725063914</v>
      </c>
      <c r="DP107" s="50">
        <v>0.51292521447895978</v>
      </c>
      <c r="DQ107" s="81"/>
      <c r="DS107" s="50">
        <v>2.5780822990846284</v>
      </c>
      <c r="DT107" s="50">
        <v>0.81269116175319711</v>
      </c>
      <c r="DU107" s="50">
        <v>1.2305920431700876</v>
      </c>
      <c r="DV107" s="50">
        <v>0.42369168684921132</v>
      </c>
      <c r="DW107" s="50">
        <v>0.83872420767615097</v>
      </c>
      <c r="DX107" s="50">
        <v>0.5546862757077774</v>
      </c>
      <c r="DY107" s="50">
        <v>0.10572963375626236</v>
      </c>
      <c r="DZ107" s="50">
        <v>0.34493245938807143</v>
      </c>
      <c r="EA107" s="50">
        <v>0.48227888806447233</v>
      </c>
      <c r="EB107" s="50">
        <v>1.0106248675390297</v>
      </c>
      <c r="EC107" s="50">
        <v>0.85534656599152215</v>
      </c>
      <c r="ED107" s="50">
        <v>2.5399661126791924</v>
      </c>
      <c r="EF107" s="50">
        <v>7.3010177371493032</v>
      </c>
      <c r="EG107" s="50">
        <v>3.0511886188891717</v>
      </c>
      <c r="EH107" s="50">
        <v>2.1359644177945678</v>
      </c>
      <c r="EI107" s="50">
        <v>0.71836604067854448</v>
      </c>
      <c r="EJ107" s="50">
        <v>0.56359322282401769</v>
      </c>
      <c r="EK107" s="50">
        <v>1.4537785211813226</v>
      </c>
      <c r="EL107" s="50">
        <v>1.1823528433143551</v>
      </c>
      <c r="EM107" s="50">
        <v>0.65797176565577242</v>
      </c>
      <c r="EN107" s="50">
        <v>2.926033159693032</v>
      </c>
      <c r="EO107" s="50">
        <v>4.3925078450286659</v>
      </c>
      <c r="EP107" s="50">
        <v>6.6297479528414192</v>
      </c>
      <c r="EQ107" s="50">
        <v>5.9119167306904234</v>
      </c>
      <c r="ES107" s="50">
        <v>0.30134653205526452</v>
      </c>
      <c r="ET107" s="50">
        <v>0</v>
      </c>
      <c r="EU107" s="50">
        <v>0.27871633822283731</v>
      </c>
      <c r="EV107" s="50">
        <v>0</v>
      </c>
      <c r="EW107" s="50">
        <v>0</v>
      </c>
      <c r="EX107" s="50">
        <v>0</v>
      </c>
      <c r="EY107" s="50">
        <v>0</v>
      </c>
      <c r="EZ107" s="50">
        <v>0</v>
      </c>
      <c r="FA107" s="50">
        <v>0</v>
      </c>
      <c r="FB107" s="50">
        <v>0</v>
      </c>
      <c r="FC107" s="50">
        <v>0</v>
      </c>
      <c r="FD107" s="50">
        <v>0.11652702325884401</v>
      </c>
      <c r="FF107" s="50">
        <v>9.6871855302702023</v>
      </c>
      <c r="FG107" s="50">
        <v>5.2576184115179929</v>
      </c>
      <c r="FH107" s="50">
        <v>10.913290541128406</v>
      </c>
      <c r="FI107" s="50">
        <v>4.1081805051955449</v>
      </c>
      <c r="FJ107" s="50">
        <v>2.4885975838432945</v>
      </c>
      <c r="FK107" s="50">
        <v>0.14339393118614757</v>
      </c>
      <c r="FL107" s="50">
        <v>0.77058289892630094</v>
      </c>
      <c r="FM107" s="50">
        <v>1.5428651858295557</v>
      </c>
      <c r="FN107" s="50">
        <v>2.3331136080724622</v>
      </c>
      <c r="FO107" s="50">
        <v>4.0722873635134773</v>
      </c>
      <c r="FP107" s="50">
        <v>5.1365013182553438</v>
      </c>
      <c r="FQ107" s="50">
        <v>7.8906053419436928</v>
      </c>
      <c r="FS107" s="50">
        <v>0.67333779620496792</v>
      </c>
      <c r="FT107" s="50">
        <v>0.27241191826372818</v>
      </c>
      <c r="FU107" s="50">
        <v>0.38588312123013663</v>
      </c>
      <c r="FV107" s="50">
        <v>0</v>
      </c>
      <c r="FW107" s="50">
        <v>0</v>
      </c>
      <c r="FX107" s="50">
        <v>0</v>
      </c>
      <c r="FY107" s="50">
        <v>0</v>
      </c>
      <c r="FZ107" s="50">
        <v>0</v>
      </c>
      <c r="GA107" s="50">
        <v>0.15077202612496493</v>
      </c>
      <c r="GB107" s="50">
        <v>0</v>
      </c>
      <c r="GC107" s="50">
        <v>0.30668940061393141</v>
      </c>
      <c r="GD107" s="50">
        <v>0.64968970138866244</v>
      </c>
    </row>
    <row r="108" spans="4:186" ht="15.75" thickBot="1" x14ac:dyDescent="0.3">
      <c r="D108" s="39">
        <v>0</v>
      </c>
      <c r="E108" s="50">
        <v>1.3175798083950074</v>
      </c>
      <c r="F108" s="50">
        <v>0.67157973496281909</v>
      </c>
      <c r="G108" s="50">
        <v>0.55995454040419779</v>
      </c>
      <c r="H108" s="50">
        <v>0</v>
      </c>
      <c r="I108" s="50">
        <v>0</v>
      </c>
      <c r="J108" s="50">
        <v>0.12620616035459037</v>
      </c>
      <c r="K108" s="50">
        <v>0</v>
      </c>
      <c r="L108" s="50">
        <v>0.30214798517860064</v>
      </c>
      <c r="M108" s="50">
        <v>0.37386084239468026</v>
      </c>
      <c r="N108" s="50">
        <v>1.5727102271416808</v>
      </c>
      <c r="O108" s="50">
        <v>0.29839347953065976</v>
      </c>
      <c r="P108" s="50">
        <v>0.54081248154462946</v>
      </c>
      <c r="R108" s="50">
        <v>0.99046185220631011</v>
      </c>
      <c r="S108" s="50">
        <v>0.45631636557228983</v>
      </c>
      <c r="T108" s="50">
        <v>0.66632391749733977</v>
      </c>
      <c r="U108" s="50">
        <v>0.11444162279159605</v>
      </c>
      <c r="V108" s="50">
        <v>0.66353206114602437</v>
      </c>
      <c r="W108" s="50">
        <v>0</v>
      </c>
      <c r="X108" s="50">
        <v>0</v>
      </c>
      <c r="Y108" s="50">
        <v>0.11760931070862951</v>
      </c>
      <c r="Z108" s="50">
        <v>0.3523154270867776</v>
      </c>
      <c r="AA108" s="50">
        <v>0.44121314991784488</v>
      </c>
      <c r="AB108" s="50">
        <v>0.13875052971484536</v>
      </c>
      <c r="AC108" s="50">
        <v>0.36721317756334365</v>
      </c>
      <c r="AE108" s="50">
        <v>1.1214766375798417</v>
      </c>
      <c r="AF108" s="50">
        <v>0.12976662871558456</v>
      </c>
      <c r="AG108" s="50">
        <v>1.3467089310709359</v>
      </c>
      <c r="AH108" s="50">
        <v>0.46771065741713896</v>
      </c>
      <c r="AI108" s="50">
        <v>0.1140275511610172</v>
      </c>
      <c r="AJ108" s="50">
        <v>0.13833344423377228</v>
      </c>
      <c r="AK108" s="50">
        <v>0.29183937829561296</v>
      </c>
      <c r="AL108" s="50">
        <v>0</v>
      </c>
      <c r="AM108" s="50">
        <v>0.48682151663712991</v>
      </c>
      <c r="AN108" s="50">
        <v>0.98864226567042901</v>
      </c>
      <c r="AO108" s="50">
        <v>0.43521771278183441</v>
      </c>
      <c r="AP108" s="50">
        <v>1.4016077671167799</v>
      </c>
      <c r="AR108" s="50">
        <v>0.83384476430893428</v>
      </c>
      <c r="AS108" s="50">
        <v>0</v>
      </c>
      <c r="AT108" s="50">
        <v>0.14314627332867821</v>
      </c>
      <c r="AU108" s="50">
        <v>0.28623222963383099</v>
      </c>
      <c r="AV108" s="50">
        <v>0.2726793733286797</v>
      </c>
      <c r="AW108" s="50">
        <v>0</v>
      </c>
      <c r="AX108" s="50">
        <v>0</v>
      </c>
      <c r="AY108" s="50">
        <v>0</v>
      </c>
      <c r="AZ108" s="50">
        <v>0</v>
      </c>
      <c r="BA108" s="50">
        <v>0.13664679619261025</v>
      </c>
      <c r="BB108" s="50">
        <v>0.1520997565304511</v>
      </c>
      <c r="BC108" s="50">
        <v>0.29498586755548262</v>
      </c>
      <c r="BE108" s="50">
        <v>1.6801953997214767</v>
      </c>
      <c r="BF108" s="50">
        <v>0.87610790126675842</v>
      </c>
      <c r="BG108" s="50">
        <v>2.7817126188356185</v>
      </c>
      <c r="BH108" s="50">
        <v>1.651068736977374</v>
      </c>
      <c r="BI108" s="50">
        <v>0.55392493123416686</v>
      </c>
      <c r="BJ108" s="50">
        <v>0.44480210160230904</v>
      </c>
      <c r="BK108" s="50">
        <v>0.72086751788905234</v>
      </c>
      <c r="BL108" s="50">
        <v>0.87007005936800008</v>
      </c>
      <c r="BM108" s="50">
        <v>1.4004490944553287</v>
      </c>
      <c r="BN108" s="50">
        <v>2.9005946464970962</v>
      </c>
      <c r="BO108" s="50">
        <v>0.89343344973244254</v>
      </c>
      <c r="BP108" s="50">
        <v>0.95626969358446845</v>
      </c>
      <c r="BR108" s="50">
        <v>1.9181962869256126</v>
      </c>
      <c r="BS108" s="50">
        <v>1.4735016483777599</v>
      </c>
      <c r="BT108" s="50">
        <v>0.78764888675017664</v>
      </c>
      <c r="BU108" s="50">
        <v>0</v>
      </c>
      <c r="BV108" s="50">
        <v>0.34318301661310424</v>
      </c>
      <c r="BW108" s="50">
        <v>0.12117914301130323</v>
      </c>
      <c r="BX108" s="50">
        <v>0.12126530098489409</v>
      </c>
      <c r="BY108" s="50">
        <v>0</v>
      </c>
      <c r="BZ108" s="50">
        <v>0.5386867106526142</v>
      </c>
      <c r="CA108" s="50">
        <v>0.50159443835524598</v>
      </c>
      <c r="CB108" s="50">
        <v>0.80027016381277472</v>
      </c>
      <c r="CC108" s="50">
        <v>2.8296086144261849</v>
      </c>
      <c r="CE108" s="50">
        <v>0.32432800375254139</v>
      </c>
      <c r="CF108" s="50">
        <v>0.66383081488361362</v>
      </c>
      <c r="CG108" s="50">
        <v>0.62794460120465978</v>
      </c>
      <c r="CH108" s="50">
        <v>0.40326000413322993</v>
      </c>
      <c r="CI108" s="50">
        <v>0.14899964594877541</v>
      </c>
      <c r="CJ108" s="50">
        <v>0.11480920802331132</v>
      </c>
      <c r="CK108" s="50">
        <v>0</v>
      </c>
      <c r="CL108" s="50">
        <v>0</v>
      </c>
      <c r="CM108" s="50">
        <v>0</v>
      </c>
      <c r="CN108" s="50">
        <v>0.45688226520611175</v>
      </c>
      <c r="CO108" s="50">
        <v>0</v>
      </c>
      <c r="CP108" s="50">
        <v>0.13667346071631409</v>
      </c>
      <c r="CR108" s="50">
        <v>0.90904804879016399</v>
      </c>
      <c r="CS108" s="50">
        <v>0.11145182065349005</v>
      </c>
      <c r="CT108" s="50">
        <v>0.41888615611483576</v>
      </c>
      <c r="CU108" s="50">
        <v>0.54849563810652346</v>
      </c>
      <c r="CV108" s="50">
        <v>0</v>
      </c>
      <c r="CW108" s="50">
        <v>0.1269916736283892</v>
      </c>
      <c r="CX108" s="50">
        <v>0</v>
      </c>
      <c r="CY108" s="50">
        <v>0</v>
      </c>
      <c r="CZ108" s="50">
        <v>0.32897527361932255</v>
      </c>
      <c r="DA108" s="50">
        <v>0.29183937829561296</v>
      </c>
      <c r="DB108" s="50">
        <v>0.38935573288880199</v>
      </c>
      <c r="DC108" s="50">
        <v>0.2741803573451202</v>
      </c>
      <c r="DD108" s="81"/>
      <c r="DE108" s="50">
        <v>0.43504721746667402</v>
      </c>
      <c r="DF108" s="50">
        <v>0.76761644551807517</v>
      </c>
      <c r="DG108" s="50">
        <v>0.47725670657130981</v>
      </c>
      <c r="DH108" s="50">
        <v>0.64507312953024809</v>
      </c>
      <c r="DI108" s="50">
        <v>0.89876996521510488</v>
      </c>
      <c r="DJ108" s="50">
        <v>0.35048204607098987</v>
      </c>
      <c r="DK108" s="50">
        <v>0</v>
      </c>
      <c r="DL108" s="50">
        <v>0.13545047892350268</v>
      </c>
      <c r="DM108" s="50">
        <v>0.14813979076445988</v>
      </c>
      <c r="DN108" s="50">
        <v>0</v>
      </c>
      <c r="DO108" s="50">
        <v>0.74138886898734235</v>
      </c>
      <c r="DP108" s="50">
        <v>0.74761028172508381</v>
      </c>
      <c r="DQ108" s="81"/>
      <c r="DS108" s="50">
        <v>2.5399661126791919</v>
      </c>
      <c r="DT108" s="50">
        <v>0.71123000660376778</v>
      </c>
      <c r="DU108" s="50">
        <v>1.0198796167912849</v>
      </c>
      <c r="DV108" s="50">
        <v>0.47104614086802948</v>
      </c>
      <c r="DW108" s="50">
        <v>0.87676716973781088</v>
      </c>
      <c r="DX108" s="50">
        <v>0.50878884283272829</v>
      </c>
      <c r="DY108" s="50">
        <v>0.14438741910582453</v>
      </c>
      <c r="DZ108" s="50">
        <v>0.36548018232342672</v>
      </c>
      <c r="EA108" s="50">
        <v>0.35323451034691028</v>
      </c>
      <c r="EB108" s="50">
        <v>1.0517681217288859</v>
      </c>
      <c r="EC108" s="50">
        <v>0.84515048972693296</v>
      </c>
      <c r="ED108" s="50">
        <v>2.3681490240273755</v>
      </c>
      <c r="EF108" s="50">
        <v>7.4965081257709381</v>
      </c>
      <c r="EG108" s="50">
        <v>2.9825930647756644</v>
      </c>
      <c r="EH108" s="50">
        <v>2.0065787158752371</v>
      </c>
      <c r="EI108" s="50">
        <v>0.65359196101544403</v>
      </c>
      <c r="EJ108" s="50">
        <v>0.62794460120466011</v>
      </c>
      <c r="EK108" s="50">
        <v>1.531197611904777</v>
      </c>
      <c r="EL108" s="50">
        <v>1.1096509713060381</v>
      </c>
      <c r="EM108" s="50">
        <v>0.56602774742668416</v>
      </c>
      <c r="EN108" s="50">
        <v>2.6973459918183558</v>
      </c>
      <c r="EO108" s="50">
        <v>4.2400807229221957</v>
      </c>
      <c r="EP108" s="50">
        <v>6.6835387500410368</v>
      </c>
      <c r="EQ108" s="50">
        <v>5.9601442306747252</v>
      </c>
      <c r="ES108" s="50">
        <v>0.28100296957057047</v>
      </c>
      <c r="ET108" s="50">
        <v>0</v>
      </c>
      <c r="EU108" s="50">
        <v>0.15807553907617716</v>
      </c>
      <c r="EV108" s="50">
        <v>0</v>
      </c>
      <c r="EW108" s="50">
        <v>0</v>
      </c>
      <c r="EX108" s="50">
        <v>0</v>
      </c>
      <c r="EY108" s="50">
        <v>0</v>
      </c>
      <c r="EZ108" s="50">
        <v>0</v>
      </c>
      <c r="FA108" s="50">
        <v>0</v>
      </c>
      <c r="FB108" s="50">
        <v>0</v>
      </c>
      <c r="FC108" s="50">
        <v>0</v>
      </c>
      <c r="FD108" s="50">
        <v>0.11156407906323489</v>
      </c>
      <c r="FF108" s="50">
        <v>9.8215464529031795</v>
      </c>
      <c r="FG108" s="50">
        <v>6.1512664635897751</v>
      </c>
      <c r="FH108" s="50">
        <v>11.340865660946186</v>
      </c>
      <c r="FI108" s="50">
        <v>3.9624567527652599</v>
      </c>
      <c r="FJ108" s="50">
        <v>2.4818012355308072</v>
      </c>
      <c r="FK108" s="50">
        <v>0.14254208828384352</v>
      </c>
      <c r="FL108" s="50">
        <v>0.85512643734046434</v>
      </c>
      <c r="FM108" s="50">
        <v>1.7117804993355723</v>
      </c>
      <c r="FN108" s="50">
        <v>2.8025233504750284</v>
      </c>
      <c r="FO108" s="50">
        <v>3.2952886990399586</v>
      </c>
      <c r="FP108" s="50">
        <v>4.5310504220031431</v>
      </c>
      <c r="FQ108" s="50">
        <v>7.5529964903341904</v>
      </c>
      <c r="FS108" s="50">
        <v>0.72381785878373239</v>
      </c>
      <c r="FT108" s="50">
        <v>0.1453229718370988</v>
      </c>
      <c r="FU108" s="50">
        <v>0</v>
      </c>
      <c r="FV108" s="50">
        <v>0</v>
      </c>
      <c r="FW108" s="50">
        <v>0</v>
      </c>
      <c r="FX108" s="50">
        <v>0</v>
      </c>
      <c r="FY108" s="50">
        <v>0</v>
      </c>
      <c r="FZ108" s="50">
        <v>0</v>
      </c>
      <c r="GA108" s="50">
        <v>0.15658178348706644</v>
      </c>
      <c r="GB108" s="50">
        <v>0</v>
      </c>
      <c r="GC108" s="50">
        <v>0.27518406723774369</v>
      </c>
      <c r="GD108" s="50">
        <v>0.49599216980672417</v>
      </c>
    </row>
    <row r="109" spans="4:186" ht="15.75" thickBot="1" x14ac:dyDescent="0.3">
      <c r="E109" s="19"/>
      <c r="F109" s="19"/>
      <c r="G109" s="19"/>
      <c r="H109" s="19"/>
      <c r="I109" s="19"/>
      <c r="J109" s="19"/>
      <c r="K109" s="19"/>
      <c r="L109" s="19"/>
      <c r="M109" s="19"/>
      <c r="N109" s="19"/>
      <c r="O109" s="19"/>
      <c r="P109" s="19"/>
      <c r="R109" s="19"/>
      <c r="S109" s="19"/>
      <c r="T109" s="19"/>
      <c r="U109" s="19"/>
      <c r="V109" s="19"/>
      <c r="W109" s="19"/>
      <c r="X109" s="19"/>
      <c r="Y109" s="19"/>
      <c r="Z109" s="19"/>
      <c r="AA109" s="19"/>
      <c r="AB109" s="19"/>
      <c r="AC109" s="19"/>
      <c r="AE109" s="19"/>
      <c r="AF109" s="19"/>
      <c r="AG109" s="19"/>
      <c r="AH109" s="19"/>
      <c r="AI109" s="19"/>
      <c r="AJ109" s="19"/>
      <c r="AK109" s="19"/>
      <c r="AL109" s="19"/>
      <c r="AM109" s="19"/>
      <c r="AN109" s="19"/>
      <c r="AO109" s="19"/>
      <c r="AP109" s="19"/>
      <c r="AR109" s="19"/>
      <c r="AS109" s="19"/>
      <c r="AT109" s="19"/>
      <c r="AU109" s="19"/>
      <c r="AV109" s="19"/>
      <c r="AW109" s="19"/>
      <c r="AX109" s="19"/>
      <c r="AY109" s="19"/>
      <c r="AZ109" s="19"/>
      <c r="BA109" s="19"/>
      <c r="BB109" s="19"/>
      <c r="BC109" s="19"/>
      <c r="BE109" s="19"/>
      <c r="BF109" s="19"/>
      <c r="BG109" s="19"/>
      <c r="BH109" s="19"/>
      <c r="BI109" s="19"/>
      <c r="BJ109" s="19"/>
      <c r="BK109" s="19"/>
      <c r="BL109" s="19"/>
      <c r="BM109" s="19"/>
      <c r="BN109" s="19"/>
      <c r="BO109" s="19"/>
      <c r="BP109" s="19"/>
      <c r="BR109" s="19"/>
      <c r="BS109" s="19"/>
      <c r="BT109" s="19"/>
      <c r="BU109" s="19"/>
      <c r="BV109" s="19"/>
      <c r="BW109" s="19"/>
      <c r="BX109" s="19"/>
      <c r="BY109" s="19"/>
      <c r="BZ109" s="19"/>
      <c r="CA109" s="19"/>
      <c r="CB109" s="19"/>
      <c r="CC109" s="19"/>
      <c r="CE109" s="19"/>
      <c r="CF109" s="19"/>
      <c r="CG109" s="19"/>
      <c r="CH109" s="19"/>
      <c r="CI109" s="19"/>
      <c r="CJ109" s="19"/>
      <c r="CK109" s="19"/>
      <c r="CL109" s="19"/>
      <c r="CM109" s="19"/>
      <c r="CN109" s="19"/>
      <c r="CO109" s="19"/>
      <c r="CP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S109" s="19"/>
      <c r="DT109" s="19"/>
      <c r="DU109" s="19"/>
      <c r="DV109" s="19"/>
      <c r="DW109" s="19"/>
      <c r="DX109" s="19"/>
      <c r="DY109" s="19"/>
      <c r="DZ109" s="19"/>
      <c r="EA109" s="19"/>
      <c r="EB109" s="19"/>
      <c r="EC109" s="19"/>
      <c r="ED109" s="19"/>
      <c r="EF109" s="19"/>
      <c r="EG109" s="19"/>
      <c r="EH109" s="19"/>
      <c r="EI109" s="19"/>
      <c r="EJ109" s="19"/>
      <c r="EK109" s="19"/>
      <c r="EL109" s="19"/>
      <c r="EM109" s="19"/>
      <c r="EN109" s="19"/>
      <c r="EO109" s="19"/>
      <c r="EP109" s="19"/>
      <c r="EQ109" s="19"/>
      <c r="ES109" s="19"/>
      <c r="ET109" s="19"/>
      <c r="EU109" s="19"/>
      <c r="EV109" s="19"/>
      <c r="EW109" s="19"/>
      <c r="EX109" s="19"/>
      <c r="EY109" s="19"/>
      <c r="EZ109" s="19"/>
      <c r="FA109" s="19"/>
      <c r="FB109" s="19"/>
      <c r="FC109" s="19"/>
      <c r="FD109" s="19"/>
      <c r="FF109" s="19"/>
      <c r="FG109" s="19"/>
      <c r="FH109" s="19"/>
      <c r="FI109" s="19"/>
      <c r="FJ109" s="19"/>
      <c r="FK109" s="19"/>
      <c r="FL109" s="19"/>
      <c r="FM109" s="19"/>
      <c r="FN109" s="19"/>
      <c r="FO109" s="19"/>
      <c r="FP109" s="19"/>
      <c r="FQ109" s="19"/>
      <c r="FS109" s="19"/>
      <c r="FT109" s="19"/>
      <c r="FU109" s="19"/>
      <c r="FV109" s="19"/>
      <c r="FW109" s="19"/>
      <c r="FX109" s="19"/>
      <c r="FY109" s="19"/>
      <c r="FZ109" s="19"/>
      <c r="GA109" s="19"/>
      <c r="GB109" s="19"/>
      <c r="GC109" s="19"/>
      <c r="GD109" s="19"/>
    </row>
    <row r="110" spans="4:186" ht="15.75" thickBot="1" x14ac:dyDescent="0.3">
      <c r="E110" s="54" t="s">
        <v>49</v>
      </c>
      <c r="F110" s="55" t="s">
        <v>36</v>
      </c>
      <c r="G110" s="56">
        <v>20.7</v>
      </c>
      <c r="H110" s="19"/>
      <c r="I110" s="19"/>
      <c r="J110" s="19"/>
      <c r="K110" s="19"/>
      <c r="L110" s="19"/>
      <c r="M110" s="19"/>
      <c r="N110" s="19"/>
      <c r="O110" s="19"/>
      <c r="P110" s="19"/>
      <c r="R110" s="54" t="s">
        <v>49</v>
      </c>
      <c r="S110" s="55" t="s">
        <v>36</v>
      </c>
      <c r="T110" s="56">
        <v>20.7</v>
      </c>
      <c r="U110" s="19"/>
      <c r="V110" s="19"/>
      <c r="W110" s="19"/>
      <c r="X110" s="19"/>
      <c r="Y110" s="19"/>
      <c r="Z110" s="19"/>
      <c r="AA110" s="19"/>
      <c r="AB110" s="19"/>
      <c r="AC110" s="19"/>
      <c r="AE110" s="54" t="s">
        <v>49</v>
      </c>
      <c r="AF110" s="55" t="s">
        <v>36</v>
      </c>
      <c r="AG110" s="56">
        <v>20.7</v>
      </c>
      <c r="AH110" s="19"/>
      <c r="AI110" s="19"/>
      <c r="AJ110" s="19"/>
      <c r="AK110" s="19"/>
      <c r="AL110" s="19"/>
      <c r="AM110" s="19"/>
      <c r="AN110" s="19"/>
      <c r="AO110" s="19"/>
      <c r="AP110" s="19"/>
      <c r="AR110" s="54" t="s">
        <v>49</v>
      </c>
      <c r="AS110" s="55" t="s">
        <v>36</v>
      </c>
      <c r="AT110" s="56">
        <v>20.7</v>
      </c>
      <c r="AU110" s="19"/>
      <c r="AV110" s="19"/>
      <c r="AW110" s="19"/>
      <c r="AX110" s="19"/>
      <c r="AY110" s="19"/>
      <c r="AZ110" s="19"/>
      <c r="BA110" s="19"/>
      <c r="BB110" s="19"/>
      <c r="BC110" s="19"/>
      <c r="BE110" s="54" t="s">
        <v>49</v>
      </c>
      <c r="BF110" s="55" t="s">
        <v>36</v>
      </c>
      <c r="BG110" s="56">
        <v>20.7</v>
      </c>
      <c r="BH110" s="19"/>
      <c r="BI110" s="19"/>
      <c r="BJ110" s="19"/>
      <c r="BK110" s="19"/>
      <c r="BL110" s="19"/>
      <c r="BM110" s="19"/>
      <c r="BN110" s="19"/>
      <c r="BO110" s="19"/>
      <c r="BP110" s="19"/>
      <c r="BR110" s="54" t="s">
        <v>49</v>
      </c>
      <c r="BS110" s="55" t="s">
        <v>36</v>
      </c>
      <c r="BT110" s="56">
        <v>20.7</v>
      </c>
      <c r="BU110" s="19"/>
      <c r="BV110" s="19"/>
      <c r="BW110" s="19"/>
      <c r="BX110" s="19"/>
      <c r="BY110" s="19"/>
      <c r="BZ110" s="19"/>
      <c r="CA110" s="19"/>
      <c r="CB110" s="19"/>
      <c r="CC110" s="19"/>
      <c r="CE110" s="54" t="s">
        <v>49</v>
      </c>
      <c r="CF110" s="55" t="s">
        <v>36</v>
      </c>
      <c r="CG110" s="56">
        <v>20.7</v>
      </c>
      <c r="CH110" s="19"/>
      <c r="CI110" s="19"/>
      <c r="CJ110" s="19"/>
      <c r="CK110" s="19"/>
      <c r="CL110" s="19"/>
      <c r="CM110" s="19"/>
      <c r="CN110" s="19"/>
      <c r="CO110" s="19"/>
      <c r="CP110" s="19"/>
      <c r="CR110" s="54" t="s">
        <v>49</v>
      </c>
      <c r="CS110" s="55" t="s">
        <v>36</v>
      </c>
      <c r="CT110" s="56">
        <v>20.7</v>
      </c>
      <c r="CU110" s="19"/>
      <c r="CV110" s="19"/>
      <c r="CW110" s="19"/>
      <c r="CX110" s="19"/>
      <c r="CY110" s="19"/>
      <c r="CZ110" s="19"/>
      <c r="DA110" s="19"/>
      <c r="DB110" s="19"/>
      <c r="DC110" s="19"/>
      <c r="DD110" s="19"/>
      <c r="DE110" s="54" t="s">
        <v>49</v>
      </c>
      <c r="DF110" s="55" t="s">
        <v>36</v>
      </c>
      <c r="DG110" s="56">
        <v>20.7</v>
      </c>
      <c r="DH110" s="19"/>
      <c r="DI110" s="19"/>
      <c r="DJ110" s="19"/>
      <c r="DK110" s="19"/>
      <c r="DL110" s="19"/>
      <c r="DM110" s="19"/>
      <c r="DN110" s="19"/>
      <c r="DO110" s="19"/>
      <c r="DP110" s="19"/>
      <c r="DQ110" s="19"/>
      <c r="DS110" s="54" t="s">
        <v>49</v>
      </c>
      <c r="DT110" s="55" t="s">
        <v>36</v>
      </c>
      <c r="DU110" s="56">
        <v>20.7</v>
      </c>
      <c r="DV110" s="19"/>
      <c r="DW110" s="19"/>
      <c r="DX110" s="19"/>
      <c r="DY110" s="19"/>
      <c r="DZ110" s="19"/>
      <c r="EA110" s="19"/>
      <c r="EB110" s="19"/>
      <c r="EC110" s="19"/>
      <c r="ED110" s="19"/>
      <c r="EF110" s="54" t="s">
        <v>49</v>
      </c>
      <c r="EG110" s="55" t="s">
        <v>36</v>
      </c>
      <c r="EH110" s="56">
        <v>20.7</v>
      </c>
      <c r="EI110" s="19"/>
      <c r="EJ110" s="19"/>
      <c r="EK110" s="19"/>
      <c r="EL110" s="19"/>
      <c r="EM110" s="19"/>
      <c r="EN110" s="19"/>
      <c r="EO110" s="19"/>
      <c r="EP110" s="19"/>
      <c r="EQ110" s="19"/>
      <c r="ES110" s="54" t="s">
        <v>49</v>
      </c>
      <c r="ET110" s="55" t="s">
        <v>36</v>
      </c>
      <c r="EU110" s="56">
        <v>20.7</v>
      </c>
      <c r="EV110" s="19"/>
      <c r="EW110" s="19"/>
      <c r="EX110" s="19"/>
      <c r="EY110" s="19"/>
      <c r="EZ110" s="19"/>
      <c r="FA110" s="19"/>
      <c r="FB110" s="19"/>
      <c r="FC110" s="19"/>
      <c r="FD110" s="19"/>
      <c r="FF110" s="54" t="s">
        <v>49</v>
      </c>
      <c r="FG110" s="55" t="s">
        <v>36</v>
      </c>
      <c r="FH110" s="56">
        <v>20.7</v>
      </c>
      <c r="FI110" s="19"/>
      <c r="FJ110" s="19"/>
      <c r="FK110" s="19"/>
      <c r="FL110" s="19"/>
      <c r="FM110" s="19"/>
      <c r="FN110" s="19"/>
      <c r="FO110" s="19"/>
      <c r="FP110" s="19"/>
      <c r="FQ110" s="19"/>
      <c r="FS110" s="58" t="s">
        <v>49</v>
      </c>
      <c r="FT110" s="59" t="s">
        <v>36</v>
      </c>
      <c r="FU110" s="60">
        <v>20.7</v>
      </c>
      <c r="FV110" s="19"/>
      <c r="FW110" s="19"/>
      <c r="FX110" s="19"/>
      <c r="FY110" s="19"/>
      <c r="FZ110" s="19"/>
      <c r="GA110" s="19"/>
      <c r="GB110" s="19"/>
      <c r="GC110" s="19"/>
      <c r="GD110" s="19"/>
    </row>
    <row r="111" spans="4:186" ht="15.75" thickBot="1" x14ac:dyDescent="0.3">
      <c r="E111" s="49" t="s">
        <v>4</v>
      </c>
      <c r="F111" s="49" t="s">
        <v>37</v>
      </c>
      <c r="G111" s="49" t="s">
        <v>38</v>
      </c>
      <c r="H111" s="49" t="s">
        <v>39</v>
      </c>
      <c r="I111" s="49" t="s">
        <v>40</v>
      </c>
      <c r="J111" s="49" t="s">
        <v>41</v>
      </c>
      <c r="K111" s="49" t="s">
        <v>42</v>
      </c>
      <c r="L111" s="49" t="s">
        <v>43</v>
      </c>
      <c r="M111" s="49" t="s">
        <v>44</v>
      </c>
      <c r="N111" s="49" t="s">
        <v>45</v>
      </c>
      <c r="O111" s="49" t="s">
        <v>46</v>
      </c>
      <c r="P111" s="49" t="s">
        <v>47</v>
      </c>
      <c r="R111" s="49" t="s">
        <v>4</v>
      </c>
      <c r="S111" s="49" t="s">
        <v>37</v>
      </c>
      <c r="T111" s="49" t="s">
        <v>38</v>
      </c>
      <c r="U111" s="49" t="s">
        <v>39</v>
      </c>
      <c r="V111" s="49" t="s">
        <v>40</v>
      </c>
      <c r="W111" s="49" t="s">
        <v>41</v>
      </c>
      <c r="X111" s="49" t="s">
        <v>42</v>
      </c>
      <c r="Y111" s="49" t="s">
        <v>43</v>
      </c>
      <c r="Z111" s="49" t="s">
        <v>44</v>
      </c>
      <c r="AA111" s="49" t="s">
        <v>45</v>
      </c>
      <c r="AB111" s="49" t="s">
        <v>46</v>
      </c>
      <c r="AC111" s="49" t="s">
        <v>47</v>
      </c>
      <c r="AE111" s="49" t="s">
        <v>4</v>
      </c>
      <c r="AF111" s="49" t="s">
        <v>37</v>
      </c>
      <c r="AG111" s="49" t="s">
        <v>38</v>
      </c>
      <c r="AH111" s="49" t="s">
        <v>39</v>
      </c>
      <c r="AI111" s="49" t="s">
        <v>40</v>
      </c>
      <c r="AJ111" s="49" t="s">
        <v>41</v>
      </c>
      <c r="AK111" s="49" t="s">
        <v>42</v>
      </c>
      <c r="AL111" s="49" t="s">
        <v>43</v>
      </c>
      <c r="AM111" s="49" t="s">
        <v>44</v>
      </c>
      <c r="AN111" s="49" t="s">
        <v>45</v>
      </c>
      <c r="AO111" s="49" t="s">
        <v>46</v>
      </c>
      <c r="AP111" s="49" t="s">
        <v>47</v>
      </c>
      <c r="AR111" s="49" t="s">
        <v>4</v>
      </c>
      <c r="AS111" s="49" t="s">
        <v>37</v>
      </c>
      <c r="AT111" s="49" t="s">
        <v>38</v>
      </c>
      <c r="AU111" s="49" t="s">
        <v>39</v>
      </c>
      <c r="AV111" s="49" t="s">
        <v>40</v>
      </c>
      <c r="AW111" s="49" t="s">
        <v>41</v>
      </c>
      <c r="AX111" s="49" t="s">
        <v>42</v>
      </c>
      <c r="AY111" s="49" t="s">
        <v>43</v>
      </c>
      <c r="AZ111" s="49" t="s">
        <v>44</v>
      </c>
      <c r="BA111" s="49" t="s">
        <v>45</v>
      </c>
      <c r="BB111" s="49" t="s">
        <v>46</v>
      </c>
      <c r="BC111" s="49" t="s">
        <v>47</v>
      </c>
      <c r="BE111" s="49" t="s">
        <v>4</v>
      </c>
      <c r="BF111" s="49" t="s">
        <v>37</v>
      </c>
      <c r="BG111" s="49" t="s">
        <v>38</v>
      </c>
      <c r="BH111" s="49" t="s">
        <v>39</v>
      </c>
      <c r="BI111" s="49" t="s">
        <v>40</v>
      </c>
      <c r="BJ111" s="49" t="s">
        <v>41</v>
      </c>
      <c r="BK111" s="49" t="s">
        <v>42</v>
      </c>
      <c r="BL111" s="49" t="s">
        <v>43</v>
      </c>
      <c r="BM111" s="49" t="s">
        <v>44</v>
      </c>
      <c r="BN111" s="49" t="s">
        <v>45</v>
      </c>
      <c r="BO111" s="49" t="s">
        <v>46</v>
      </c>
      <c r="BP111" s="49" t="s">
        <v>47</v>
      </c>
      <c r="BR111" s="49" t="s">
        <v>4</v>
      </c>
      <c r="BS111" s="49" t="s">
        <v>37</v>
      </c>
      <c r="BT111" s="49" t="s">
        <v>38</v>
      </c>
      <c r="BU111" s="49" t="s">
        <v>39</v>
      </c>
      <c r="BV111" s="49" t="s">
        <v>40</v>
      </c>
      <c r="BW111" s="49" t="s">
        <v>41</v>
      </c>
      <c r="BX111" s="49" t="s">
        <v>42</v>
      </c>
      <c r="BY111" s="49" t="s">
        <v>43</v>
      </c>
      <c r="BZ111" s="49" t="s">
        <v>44</v>
      </c>
      <c r="CA111" s="49" t="s">
        <v>45</v>
      </c>
      <c r="CB111" s="49" t="s">
        <v>46</v>
      </c>
      <c r="CC111" s="49" t="s">
        <v>47</v>
      </c>
      <c r="CE111" s="49" t="s">
        <v>4</v>
      </c>
      <c r="CF111" s="49" t="s">
        <v>37</v>
      </c>
      <c r="CG111" s="49" t="s">
        <v>38</v>
      </c>
      <c r="CH111" s="49" t="s">
        <v>39</v>
      </c>
      <c r="CI111" s="49" t="s">
        <v>40</v>
      </c>
      <c r="CJ111" s="49" t="s">
        <v>41</v>
      </c>
      <c r="CK111" s="49" t="s">
        <v>42</v>
      </c>
      <c r="CL111" s="49" t="s">
        <v>43</v>
      </c>
      <c r="CM111" s="49" t="s">
        <v>44</v>
      </c>
      <c r="CN111" s="49" t="s">
        <v>45</v>
      </c>
      <c r="CO111" s="49" t="s">
        <v>46</v>
      </c>
      <c r="CP111" s="49" t="s">
        <v>47</v>
      </c>
      <c r="CR111" s="49" t="s">
        <v>4</v>
      </c>
      <c r="CS111" s="49" t="s">
        <v>37</v>
      </c>
      <c r="CT111" s="49" t="s">
        <v>38</v>
      </c>
      <c r="CU111" s="49" t="s">
        <v>39</v>
      </c>
      <c r="CV111" s="49" t="s">
        <v>40</v>
      </c>
      <c r="CW111" s="49" t="s">
        <v>41</v>
      </c>
      <c r="CX111" s="49" t="s">
        <v>42</v>
      </c>
      <c r="CY111" s="49" t="s">
        <v>43</v>
      </c>
      <c r="CZ111" s="49" t="s">
        <v>44</v>
      </c>
      <c r="DA111" s="49" t="s">
        <v>45</v>
      </c>
      <c r="DB111" s="49" t="s">
        <v>46</v>
      </c>
      <c r="DC111" s="49" t="s">
        <v>47</v>
      </c>
      <c r="DD111" s="80"/>
      <c r="DE111" s="49" t="s">
        <v>4</v>
      </c>
      <c r="DF111" s="49" t="s">
        <v>37</v>
      </c>
      <c r="DG111" s="49" t="s">
        <v>38</v>
      </c>
      <c r="DH111" s="49" t="s">
        <v>39</v>
      </c>
      <c r="DI111" s="49" t="s">
        <v>40</v>
      </c>
      <c r="DJ111" s="49" t="s">
        <v>41</v>
      </c>
      <c r="DK111" s="49" t="s">
        <v>42</v>
      </c>
      <c r="DL111" s="49" t="s">
        <v>43</v>
      </c>
      <c r="DM111" s="49" t="s">
        <v>44</v>
      </c>
      <c r="DN111" s="49" t="s">
        <v>45</v>
      </c>
      <c r="DO111" s="49" t="s">
        <v>46</v>
      </c>
      <c r="DP111" s="49" t="s">
        <v>47</v>
      </c>
      <c r="DQ111" s="80"/>
      <c r="DS111" s="49" t="s">
        <v>4</v>
      </c>
      <c r="DT111" s="49" t="s">
        <v>37</v>
      </c>
      <c r="DU111" s="49" t="s">
        <v>38</v>
      </c>
      <c r="DV111" s="49" t="s">
        <v>39</v>
      </c>
      <c r="DW111" s="49" t="s">
        <v>40</v>
      </c>
      <c r="DX111" s="49" t="s">
        <v>41</v>
      </c>
      <c r="DY111" s="49" t="s">
        <v>42</v>
      </c>
      <c r="DZ111" s="49" t="s">
        <v>43</v>
      </c>
      <c r="EA111" s="49" t="s">
        <v>44</v>
      </c>
      <c r="EB111" s="49" t="s">
        <v>45</v>
      </c>
      <c r="EC111" s="49" t="s">
        <v>46</v>
      </c>
      <c r="ED111" s="49" t="s">
        <v>47</v>
      </c>
      <c r="EF111" s="49" t="s">
        <v>4</v>
      </c>
      <c r="EG111" s="49" t="s">
        <v>37</v>
      </c>
      <c r="EH111" s="49" t="s">
        <v>38</v>
      </c>
      <c r="EI111" s="49" t="s">
        <v>39</v>
      </c>
      <c r="EJ111" s="49" t="s">
        <v>40</v>
      </c>
      <c r="EK111" s="49" t="s">
        <v>41</v>
      </c>
      <c r="EL111" s="49" t="s">
        <v>42</v>
      </c>
      <c r="EM111" s="49" t="s">
        <v>43</v>
      </c>
      <c r="EN111" s="49" t="s">
        <v>44</v>
      </c>
      <c r="EO111" s="49" t="s">
        <v>45</v>
      </c>
      <c r="EP111" s="49" t="s">
        <v>46</v>
      </c>
      <c r="EQ111" s="49" t="s">
        <v>47</v>
      </c>
      <c r="ES111" s="49" t="s">
        <v>4</v>
      </c>
      <c r="ET111" s="49" t="s">
        <v>37</v>
      </c>
      <c r="EU111" s="49" t="s">
        <v>38</v>
      </c>
      <c r="EV111" s="49" t="s">
        <v>39</v>
      </c>
      <c r="EW111" s="49" t="s">
        <v>40</v>
      </c>
      <c r="EX111" s="49" t="s">
        <v>41</v>
      </c>
      <c r="EY111" s="49" t="s">
        <v>42</v>
      </c>
      <c r="EZ111" s="49" t="s">
        <v>43</v>
      </c>
      <c r="FA111" s="49" t="s">
        <v>44</v>
      </c>
      <c r="FB111" s="49" t="s">
        <v>45</v>
      </c>
      <c r="FC111" s="49" t="s">
        <v>46</v>
      </c>
      <c r="FD111" s="49" t="s">
        <v>47</v>
      </c>
      <c r="FF111" s="49" t="s">
        <v>4</v>
      </c>
      <c r="FG111" s="49" t="s">
        <v>37</v>
      </c>
      <c r="FH111" s="49" t="s">
        <v>38</v>
      </c>
      <c r="FI111" s="49" t="s">
        <v>39</v>
      </c>
      <c r="FJ111" s="49" t="s">
        <v>40</v>
      </c>
      <c r="FK111" s="49" t="s">
        <v>41</v>
      </c>
      <c r="FL111" s="49" t="s">
        <v>42</v>
      </c>
      <c r="FM111" s="49" t="s">
        <v>43</v>
      </c>
      <c r="FN111" s="49" t="s">
        <v>44</v>
      </c>
      <c r="FO111" s="49" t="s">
        <v>45</v>
      </c>
      <c r="FP111" s="49" t="s">
        <v>46</v>
      </c>
      <c r="FQ111" s="49" t="s">
        <v>47</v>
      </c>
      <c r="FS111" s="49" t="s">
        <v>4</v>
      </c>
      <c r="FT111" s="49" t="s">
        <v>37</v>
      </c>
      <c r="FU111" s="49" t="s">
        <v>38</v>
      </c>
      <c r="FV111" s="57" t="s">
        <v>39</v>
      </c>
      <c r="FW111" s="49" t="s">
        <v>40</v>
      </c>
      <c r="FX111" s="49" t="s">
        <v>41</v>
      </c>
      <c r="FY111" s="49" t="s">
        <v>42</v>
      </c>
      <c r="FZ111" s="49" t="s">
        <v>43</v>
      </c>
      <c r="GA111" s="49" t="s">
        <v>44</v>
      </c>
      <c r="GB111" s="49" t="s">
        <v>45</v>
      </c>
      <c r="GC111" s="49" t="s">
        <v>46</v>
      </c>
      <c r="GD111" s="49" t="s">
        <v>47</v>
      </c>
    </row>
    <row r="112" spans="4:186" ht="15.75" thickBot="1" x14ac:dyDescent="0.3">
      <c r="D112" s="39">
        <v>4.1666666666666664E-2</v>
      </c>
      <c r="E112" s="50">
        <v>17.288434173614252</v>
      </c>
      <c r="F112" s="50">
        <v>7.6593754767690223</v>
      </c>
      <c r="G112" s="50">
        <v>8.9076076312687764</v>
      </c>
      <c r="H112" s="50">
        <v>0</v>
      </c>
      <c r="I112" s="50">
        <v>0</v>
      </c>
      <c r="J112" s="50">
        <v>0.74558704135804454</v>
      </c>
      <c r="K112" s="50">
        <v>0</v>
      </c>
      <c r="L112" s="50">
        <v>0.58722523719396236</v>
      </c>
      <c r="M112" s="50">
        <v>3.6676691626710127</v>
      </c>
      <c r="N112" s="50">
        <v>18.375386747461068</v>
      </c>
      <c r="O112" s="50">
        <v>3.9008807440395556</v>
      </c>
      <c r="P112" s="50">
        <v>5.2355485016808876</v>
      </c>
      <c r="R112" s="50">
        <v>12.196465455739459</v>
      </c>
      <c r="S112" s="50">
        <v>5.2247123117585668</v>
      </c>
      <c r="T112" s="50">
        <v>9.3331778648692296</v>
      </c>
      <c r="U112" s="50">
        <v>0</v>
      </c>
      <c r="V112" s="50">
        <v>5.8163252380951764</v>
      </c>
      <c r="W112" s="50">
        <v>0</v>
      </c>
      <c r="X112" s="50">
        <v>0</v>
      </c>
      <c r="Y112" s="50">
        <v>0.59988571963311388</v>
      </c>
      <c r="Z112" s="50">
        <v>4.3005873031852717</v>
      </c>
      <c r="AA112" s="50">
        <v>5.1542285768802838</v>
      </c>
      <c r="AB112" s="50">
        <v>0.73260806374943643</v>
      </c>
      <c r="AC112" s="50">
        <v>3.5264420337820548</v>
      </c>
      <c r="AE112" s="50">
        <v>8.7807033384319659</v>
      </c>
      <c r="AF112" s="50">
        <v>0.62361128942978405</v>
      </c>
      <c r="AG112" s="50">
        <v>19.663358052155338</v>
      </c>
      <c r="AH112" s="50">
        <v>5.0258754607492353</v>
      </c>
      <c r="AI112" s="50">
        <v>0.55722268879852788</v>
      </c>
      <c r="AJ112" s="50">
        <v>0.73476068156309848</v>
      </c>
      <c r="AK112" s="50">
        <v>2.9507846189573961</v>
      </c>
      <c r="AL112" s="50">
        <v>0.5572226887985281</v>
      </c>
      <c r="AM112" s="50">
        <v>8.7452674504242882</v>
      </c>
      <c r="AN112" s="50">
        <v>8.9806703524268894</v>
      </c>
      <c r="AO112" s="50">
        <v>4.3537241108685762</v>
      </c>
      <c r="AP112" s="50">
        <v>17.577855126441147</v>
      </c>
      <c r="AR112" s="50">
        <v>5.0054481732207678</v>
      </c>
      <c r="AS112" s="50">
        <v>0</v>
      </c>
      <c r="AT112" s="50">
        <v>0.75135730504493581</v>
      </c>
      <c r="AU112" s="50">
        <v>0.59401540655334584</v>
      </c>
      <c r="AV112" s="50">
        <v>3.2047462345302673</v>
      </c>
      <c r="AW112" s="50">
        <v>0</v>
      </c>
      <c r="AX112" s="50">
        <v>0</v>
      </c>
      <c r="AY112" s="50">
        <v>0</v>
      </c>
      <c r="AZ112" s="50">
        <v>0</v>
      </c>
      <c r="BA112" s="50">
        <v>0.61828585897484611</v>
      </c>
      <c r="BB112" s="50">
        <v>2.7878797056856057</v>
      </c>
      <c r="BC112" s="50">
        <v>0.62574999447822555</v>
      </c>
      <c r="BE112" s="50">
        <v>19.946959839108725</v>
      </c>
      <c r="BF112" s="50">
        <v>9.6316002587970928</v>
      </c>
      <c r="BG112" s="50">
        <v>28.572872791561153</v>
      </c>
      <c r="BH112" s="50">
        <v>18.323477026051712</v>
      </c>
      <c r="BI112" s="50">
        <v>4.9602525271035818</v>
      </c>
      <c r="BJ112" s="50">
        <v>4.3644037237207414</v>
      </c>
      <c r="BK112" s="50">
        <v>5.6673021817717588</v>
      </c>
      <c r="BL112" s="50">
        <v>10.588240092317209</v>
      </c>
      <c r="BM112" s="50">
        <v>16.99651561178797</v>
      </c>
      <c r="BN112" s="50">
        <v>27.548289845593484</v>
      </c>
      <c r="BO112" s="50">
        <v>10.485688526812993</v>
      </c>
      <c r="BP112" s="50">
        <v>13.259134352262464</v>
      </c>
      <c r="BR112" s="50">
        <v>22.348696593050477</v>
      </c>
      <c r="BS112" s="50">
        <v>16.300500869069758</v>
      </c>
      <c r="BT112" s="50">
        <v>11.906793081814863</v>
      </c>
      <c r="BU112" s="50">
        <v>0</v>
      </c>
      <c r="BV112" s="50">
        <v>0.74924279229552304</v>
      </c>
      <c r="BW112" s="50">
        <v>0.56098834667310404</v>
      </c>
      <c r="BX112" s="50">
        <v>0.61272687869535747</v>
      </c>
      <c r="BY112" s="50">
        <v>0</v>
      </c>
      <c r="BZ112" s="50">
        <v>4.6371024442629603</v>
      </c>
      <c r="CA112" s="50">
        <v>5.8038080431729231</v>
      </c>
      <c r="CB112" s="50">
        <v>13.064571097284439</v>
      </c>
      <c r="CC112" s="50">
        <v>28.973608547021296</v>
      </c>
      <c r="CE112" s="50">
        <v>2.9988507615885771</v>
      </c>
      <c r="CF112" s="50">
        <v>5.3811826369694966</v>
      </c>
      <c r="CG112" s="50">
        <v>8.6550101202721574</v>
      </c>
      <c r="CH112" s="50">
        <v>3.6297280598651893</v>
      </c>
      <c r="CI112" s="50">
        <v>0.75985513983177688</v>
      </c>
      <c r="CJ112" s="50">
        <v>0</v>
      </c>
      <c r="CK112" s="50">
        <v>0</v>
      </c>
      <c r="CL112" s="50">
        <v>0</v>
      </c>
      <c r="CM112" s="50">
        <v>0</v>
      </c>
      <c r="CN112" s="50">
        <v>4.9489962851228748</v>
      </c>
      <c r="CO112" s="50">
        <v>0</v>
      </c>
      <c r="CP112" s="50">
        <v>0.58543127131634598</v>
      </c>
      <c r="CR112" s="50">
        <v>10.773273148210675</v>
      </c>
      <c r="CS112" s="50">
        <v>2.7484291671244323</v>
      </c>
      <c r="CT112" s="50">
        <v>3.3154408706975502</v>
      </c>
      <c r="CU112" s="50">
        <v>5.4110845424518637</v>
      </c>
      <c r="CV112" s="50">
        <v>0</v>
      </c>
      <c r="CW112" s="50">
        <v>0.70082150336571947</v>
      </c>
      <c r="CX112" s="50">
        <v>0</v>
      </c>
      <c r="CY112" s="50">
        <v>0</v>
      </c>
      <c r="CZ112" s="50">
        <v>3.0661986691774583</v>
      </c>
      <c r="DA112" s="50">
        <v>4.1125451477608879</v>
      </c>
      <c r="DB112" s="50">
        <v>3.3534761525266679</v>
      </c>
      <c r="DC112" s="50">
        <v>0.76412797974758906</v>
      </c>
      <c r="DD112" s="81"/>
      <c r="DE112" s="50">
        <v>4.1524402160052833</v>
      </c>
      <c r="DF112" s="50">
        <v>8.9675942473874386</v>
      </c>
      <c r="DG112" s="50">
        <v>4.4076438704837848</v>
      </c>
      <c r="DH112" s="50">
        <v>9.7082891383601471</v>
      </c>
      <c r="DI112" s="50">
        <v>9.0173510574398339</v>
      </c>
      <c r="DJ112" s="50">
        <v>2.9330253557834465</v>
      </c>
      <c r="DK112" s="50">
        <v>0</v>
      </c>
      <c r="DL112" s="50">
        <v>0.55203657517888693</v>
      </c>
      <c r="DM112" s="50">
        <v>3.2382568284667417</v>
      </c>
      <c r="DN112" s="50">
        <v>0</v>
      </c>
      <c r="DO112" s="50">
        <v>4.2373960180722507</v>
      </c>
      <c r="DP112" s="50">
        <v>8.871225344265417</v>
      </c>
      <c r="DQ112" s="81"/>
      <c r="DS112" s="50">
        <v>28.215385041980305</v>
      </c>
      <c r="DT112" s="50">
        <v>7.8431927383804636</v>
      </c>
      <c r="DU112" s="50">
        <v>11.002336442928547</v>
      </c>
      <c r="DV112" s="50">
        <v>5.4110845424518672</v>
      </c>
      <c r="DW112" s="50">
        <v>9.7720914192854611</v>
      </c>
      <c r="DX112" s="50">
        <v>4.6371024442629576</v>
      </c>
      <c r="DY112" s="50">
        <v>0.74924279229552282</v>
      </c>
      <c r="DZ112" s="50">
        <v>3.1963348313884437</v>
      </c>
      <c r="EA112" s="50">
        <v>3.4805802030671611</v>
      </c>
      <c r="EB112" s="50">
        <v>11.298537500816023</v>
      </c>
      <c r="EC112" s="50">
        <v>9.5694124630908135</v>
      </c>
      <c r="ED112" s="50">
        <v>29.215839046272514</v>
      </c>
      <c r="EF112" s="50">
        <v>68.275770539889024</v>
      </c>
      <c r="EG112" s="50">
        <v>37.04162544133753</v>
      </c>
      <c r="EH112" s="50">
        <v>23.800611478791662</v>
      </c>
      <c r="EI112" s="50">
        <v>5.7896436138553735</v>
      </c>
      <c r="EJ112" s="50">
        <v>7.7254516818033148</v>
      </c>
      <c r="EK112" s="50">
        <v>19.782770832506603</v>
      </c>
      <c r="EL112" s="50">
        <v>12.952804047364392</v>
      </c>
      <c r="EM112" s="50">
        <v>8.9806703524268894</v>
      </c>
      <c r="EN112" s="50">
        <v>31.96862119349305</v>
      </c>
      <c r="EO112" s="50">
        <v>36.123755285040453</v>
      </c>
      <c r="EP112" s="50">
        <v>69.964692275318143</v>
      </c>
      <c r="EQ112" s="50">
        <v>60.640019482036642</v>
      </c>
      <c r="ES112" s="50">
        <v>0.55549039152621515</v>
      </c>
      <c r="ET112" s="50">
        <v>0</v>
      </c>
      <c r="EU112" s="50">
        <v>3.3500064413145942</v>
      </c>
      <c r="EV112" s="50">
        <v>0</v>
      </c>
      <c r="EW112" s="50">
        <v>0</v>
      </c>
      <c r="EX112" s="50">
        <v>0</v>
      </c>
      <c r="EY112" s="50">
        <v>0</v>
      </c>
      <c r="EZ112" s="50">
        <v>0</v>
      </c>
      <c r="FA112" s="50">
        <v>0</v>
      </c>
      <c r="FB112" s="50">
        <v>0</v>
      </c>
      <c r="FC112" s="50">
        <v>0</v>
      </c>
      <c r="FD112" s="50">
        <v>0</v>
      </c>
      <c r="FF112" s="50">
        <v>77.407985191412791</v>
      </c>
      <c r="FG112" s="50">
        <v>60.601974463398761</v>
      </c>
      <c r="FH112" s="50">
        <v>88.393102793499139</v>
      </c>
      <c r="FI112" s="50">
        <v>44.396504124789423</v>
      </c>
      <c r="FJ112" s="50">
        <v>31.670069026525429</v>
      </c>
      <c r="FK112" s="50">
        <v>0.66390796961310905</v>
      </c>
      <c r="FL112" s="50">
        <v>12.929437599519252</v>
      </c>
      <c r="FM112" s="50">
        <v>27.626219898037132</v>
      </c>
      <c r="FN112" s="50">
        <v>40.363044872485375</v>
      </c>
      <c r="FO112" s="50">
        <v>34.551429371368265</v>
      </c>
      <c r="FP112" s="50">
        <v>51.371552525754311</v>
      </c>
      <c r="FQ112" s="50">
        <v>72.927850277014059</v>
      </c>
      <c r="FS112" s="50">
        <v>5.605968277606018</v>
      </c>
      <c r="FT112" s="50">
        <v>3.1539035211753927</v>
      </c>
      <c r="FU112" s="50">
        <v>2.9269453616398295</v>
      </c>
      <c r="FV112" s="50">
        <v>0</v>
      </c>
      <c r="FW112" s="50">
        <v>0</v>
      </c>
      <c r="FX112" s="50">
        <v>0</v>
      </c>
      <c r="FY112" s="50">
        <v>0</v>
      </c>
      <c r="FZ112" s="50">
        <v>0</v>
      </c>
      <c r="GA112" s="50">
        <v>4.0515422056819164</v>
      </c>
      <c r="GB112" s="50">
        <v>0.57651622860980978</v>
      </c>
      <c r="GC112" s="50">
        <v>0.74341331957601242</v>
      </c>
      <c r="GD112" s="50">
        <v>4.6730953174567507</v>
      </c>
    </row>
    <row r="113" spans="4:186" ht="15.75" thickBot="1" x14ac:dyDescent="0.3">
      <c r="D113" s="39">
        <v>8.3333333333333301E-2</v>
      </c>
      <c r="E113" s="50">
        <v>11.862639382442255</v>
      </c>
      <c r="F113" s="50">
        <v>9.8456280770797395</v>
      </c>
      <c r="G113" s="50">
        <v>9.5414156183046082</v>
      </c>
      <c r="H113" s="50">
        <v>0</v>
      </c>
      <c r="I113" s="50">
        <v>0.5572226887985281</v>
      </c>
      <c r="J113" s="50">
        <v>0</v>
      </c>
      <c r="K113" s="50">
        <v>0</v>
      </c>
      <c r="L113" s="50">
        <v>0.56944971453866877</v>
      </c>
      <c r="M113" s="50">
        <v>4.279454233938119</v>
      </c>
      <c r="N113" s="50">
        <v>26.968480710080076</v>
      </c>
      <c r="O113" s="50">
        <v>4.2164706435306698</v>
      </c>
      <c r="P113" s="50">
        <v>8.1642318639544875</v>
      </c>
      <c r="R113" s="50">
        <v>12.697316843458159</v>
      </c>
      <c r="S113" s="50">
        <v>5.6488552813951776</v>
      </c>
      <c r="T113" s="50">
        <v>7.9259582142746394</v>
      </c>
      <c r="U113" s="50">
        <v>0</v>
      </c>
      <c r="V113" s="50">
        <v>5.6427152218443553</v>
      </c>
      <c r="W113" s="50">
        <v>0</v>
      </c>
      <c r="X113" s="50">
        <v>0</v>
      </c>
      <c r="Y113" s="50">
        <v>0.5019341362448525</v>
      </c>
      <c r="Z113" s="50">
        <v>4.704197748807732</v>
      </c>
      <c r="AA113" s="50">
        <v>4.6947801800133524</v>
      </c>
      <c r="AB113" s="50">
        <v>0.76312955481329037</v>
      </c>
      <c r="AC113" s="50">
        <v>3.3068367896909256</v>
      </c>
      <c r="AE113" s="50">
        <v>9.6178995492463812</v>
      </c>
      <c r="AF113" s="50">
        <v>0.6551718230820518</v>
      </c>
      <c r="AG113" s="50">
        <v>20.201328226951151</v>
      </c>
      <c r="AH113" s="50">
        <v>4.6371024442629576</v>
      </c>
      <c r="AI113" s="50">
        <v>0.67968762676658634</v>
      </c>
      <c r="AJ113" s="50">
        <v>0.61865764841707083</v>
      </c>
      <c r="AK113" s="50">
        <v>0.5589585837793557</v>
      </c>
      <c r="AL113" s="50">
        <v>0</v>
      </c>
      <c r="AM113" s="50">
        <v>4.8862759003232643</v>
      </c>
      <c r="AN113" s="50">
        <v>11.448611003129123</v>
      </c>
      <c r="AO113" s="50">
        <v>3.6014445923006191</v>
      </c>
      <c r="AP113" s="50">
        <v>19.413535439944983</v>
      </c>
      <c r="AR113" s="50">
        <v>5.1889760686766309</v>
      </c>
      <c r="AS113" s="50">
        <v>0</v>
      </c>
      <c r="AT113" s="50">
        <v>0.54006099716825207</v>
      </c>
      <c r="AU113" s="50">
        <v>2.8197105670071503</v>
      </c>
      <c r="AV113" s="50">
        <v>2.9587597082127979</v>
      </c>
      <c r="AW113" s="50">
        <v>0</v>
      </c>
      <c r="AX113" s="50">
        <v>0</v>
      </c>
      <c r="AY113" s="50">
        <v>0</v>
      </c>
      <c r="AZ113" s="50">
        <v>0</v>
      </c>
      <c r="BA113" s="50">
        <v>0.54859710488086744</v>
      </c>
      <c r="BB113" s="50">
        <v>3.2207685306440168</v>
      </c>
      <c r="BC113" s="50">
        <v>0.54006099716825229</v>
      </c>
      <c r="BE113" s="50">
        <v>16.973760043312858</v>
      </c>
      <c r="BF113" s="50">
        <v>12.412717481906403</v>
      </c>
      <c r="BG113" s="50">
        <v>28.215385041980305</v>
      </c>
      <c r="BH113" s="50">
        <v>20.374243660075688</v>
      </c>
      <c r="BI113" s="50">
        <v>5.5815591612585882</v>
      </c>
      <c r="BJ113" s="50">
        <v>4.7946606355770847</v>
      </c>
      <c r="BK113" s="50">
        <v>5.7043163755277426</v>
      </c>
      <c r="BL113" s="50">
        <v>11.534960943600618</v>
      </c>
      <c r="BM113" s="50">
        <v>17.025938309725962</v>
      </c>
      <c r="BN113" s="50">
        <v>30.033018604727136</v>
      </c>
      <c r="BO113" s="50">
        <v>10.825051046763507</v>
      </c>
      <c r="BP113" s="50">
        <v>10.649680404269761</v>
      </c>
      <c r="BR113" s="50">
        <v>19.196684134042435</v>
      </c>
      <c r="BS113" s="50">
        <v>12.896938330172686</v>
      </c>
      <c r="BT113" s="50">
        <v>10.466069303081969</v>
      </c>
      <c r="BU113" s="50">
        <v>0</v>
      </c>
      <c r="BV113" s="50">
        <v>0.71390058015563906</v>
      </c>
      <c r="BW113" s="50">
        <v>0.63025718006032494</v>
      </c>
      <c r="BX113" s="50">
        <v>0</v>
      </c>
      <c r="BY113" s="50">
        <v>0</v>
      </c>
      <c r="BZ113" s="50">
        <v>4.0413794791391977</v>
      </c>
      <c r="CA113" s="50">
        <v>5.4846312298557853</v>
      </c>
      <c r="CB113" s="50">
        <v>12.727334128548383</v>
      </c>
      <c r="CC113" s="50">
        <v>25.684488268498377</v>
      </c>
      <c r="CE113" s="50">
        <v>0.78573259881065483</v>
      </c>
      <c r="CF113" s="50">
        <v>5.1476276446067137</v>
      </c>
      <c r="CG113" s="50">
        <v>8.3897186173602538</v>
      </c>
      <c r="CH113" s="50">
        <v>3.462229202976653</v>
      </c>
      <c r="CI113" s="50">
        <v>0.72831544932466064</v>
      </c>
      <c r="CJ113" s="50">
        <v>0</v>
      </c>
      <c r="CK113" s="50">
        <v>0</v>
      </c>
      <c r="CL113" s="50">
        <v>0</v>
      </c>
      <c r="CM113" s="50">
        <v>0</v>
      </c>
      <c r="CN113" s="50">
        <v>5.0509175241579642</v>
      </c>
      <c r="CO113" s="50">
        <v>0</v>
      </c>
      <c r="CP113" s="50">
        <v>0.56069808020076228</v>
      </c>
      <c r="CR113" s="50">
        <v>11.128637548685935</v>
      </c>
      <c r="CS113" s="50">
        <v>0.66808831442447247</v>
      </c>
      <c r="CT113" s="50">
        <v>3.1628363997149225</v>
      </c>
      <c r="CU113" s="50">
        <v>5.5353772404966799</v>
      </c>
      <c r="CV113" s="50">
        <v>0</v>
      </c>
      <c r="CW113" s="50">
        <v>0.75432430113681459</v>
      </c>
      <c r="CX113" s="50">
        <v>0</v>
      </c>
      <c r="CY113" s="50">
        <v>0</v>
      </c>
      <c r="CZ113" s="50">
        <v>0.63611092468573471</v>
      </c>
      <c r="DA113" s="50">
        <v>3.1963348313884445</v>
      </c>
      <c r="DB113" s="50">
        <v>4.4072968210203785</v>
      </c>
      <c r="DC113" s="50">
        <v>2.7942778359317644</v>
      </c>
      <c r="DD113" s="81"/>
      <c r="DE113" s="50">
        <v>4.5656720929635091</v>
      </c>
      <c r="DF113" s="50">
        <v>8.529258077084954</v>
      </c>
      <c r="DG113" s="50">
        <v>4.3454679990796272</v>
      </c>
      <c r="DH113" s="50">
        <v>8.9136809998992099</v>
      </c>
      <c r="DI113" s="50">
        <v>9.8108951784973524</v>
      </c>
      <c r="DJ113" s="50">
        <v>0.77423213981766181</v>
      </c>
      <c r="DK113" s="50">
        <v>0</v>
      </c>
      <c r="DL113" s="50">
        <v>0.57121089797686486</v>
      </c>
      <c r="DM113" s="50">
        <v>0.74558704135804454</v>
      </c>
      <c r="DN113" s="50">
        <v>0.53161389915283541</v>
      </c>
      <c r="DO113" s="50">
        <v>4.3217898319238026</v>
      </c>
      <c r="DP113" s="50">
        <v>8.5837269374149496</v>
      </c>
      <c r="DQ113" s="81"/>
      <c r="DS113" s="50">
        <v>30.48889386970945</v>
      </c>
      <c r="DT113" s="50">
        <v>8.8065036255951377</v>
      </c>
      <c r="DU113" s="50">
        <v>12.743516859519097</v>
      </c>
      <c r="DV113" s="50">
        <v>5.2161096038634085</v>
      </c>
      <c r="DW113" s="50">
        <v>9.0173510574398286</v>
      </c>
      <c r="DX113" s="50">
        <v>4.9557479844452317</v>
      </c>
      <c r="DY113" s="50">
        <v>0.75135730504493581</v>
      </c>
      <c r="DZ113" s="50">
        <v>3.8404112815263214</v>
      </c>
      <c r="EA113" s="50">
        <v>4.2164706435306734</v>
      </c>
      <c r="EB113" s="50">
        <v>11.973228848273447</v>
      </c>
      <c r="EC113" s="50">
        <v>5.6997837991008575</v>
      </c>
      <c r="ED113" s="50">
        <v>29.256341590020106</v>
      </c>
      <c r="EF113" s="50">
        <v>58.366394795056792</v>
      </c>
      <c r="EG113" s="50">
        <v>37.041625441337509</v>
      </c>
      <c r="EH113" s="50">
        <v>25.610255689442685</v>
      </c>
      <c r="EI113" s="50">
        <v>5.6235051834045073</v>
      </c>
      <c r="EJ113" s="50">
        <v>8.1470560662310856</v>
      </c>
      <c r="EK113" s="50">
        <v>20.573989731731874</v>
      </c>
      <c r="EL113" s="50">
        <v>14.851263020502261</v>
      </c>
      <c r="EM113" s="50">
        <v>9.0173510574398374</v>
      </c>
      <c r="EN113" s="50">
        <v>30.740882270540816</v>
      </c>
      <c r="EO113" s="50">
        <v>35.850895513050986</v>
      </c>
      <c r="EP113" s="50">
        <v>69.48344321841779</v>
      </c>
      <c r="EQ113" s="50">
        <v>58.221325625475338</v>
      </c>
      <c r="ES113" s="50">
        <v>0</v>
      </c>
      <c r="ET113" s="50">
        <v>0</v>
      </c>
      <c r="EU113" s="50">
        <v>3.3240598634526282</v>
      </c>
      <c r="EV113" s="50">
        <v>0</v>
      </c>
      <c r="EW113" s="50">
        <v>0</v>
      </c>
      <c r="EX113" s="50">
        <v>0</v>
      </c>
      <c r="EY113" s="50">
        <v>0</v>
      </c>
      <c r="EZ113" s="50">
        <v>0</v>
      </c>
      <c r="FA113" s="50">
        <v>0</v>
      </c>
      <c r="FB113" s="50">
        <v>0</v>
      </c>
      <c r="FC113" s="50">
        <v>0</v>
      </c>
      <c r="FD113" s="50">
        <v>0</v>
      </c>
      <c r="FF113" s="50">
        <v>76.254349362997559</v>
      </c>
      <c r="FG113" s="50">
        <v>63.325260197996926</v>
      </c>
      <c r="FH113" s="50">
        <v>79.010181844561345</v>
      </c>
      <c r="FI113" s="50">
        <v>48.747607128624921</v>
      </c>
      <c r="FJ113" s="50">
        <v>32.881363613927888</v>
      </c>
      <c r="FK113" s="50">
        <v>0.71553827918569368</v>
      </c>
      <c r="FL113" s="50">
        <v>15.672228049787192</v>
      </c>
      <c r="FM113" s="50">
        <v>25.870696982590367</v>
      </c>
      <c r="FN113" s="50">
        <v>35.406685790121131</v>
      </c>
      <c r="FO113" s="50">
        <v>39.458410515467051</v>
      </c>
      <c r="FP113" s="50">
        <v>58.671119675348791</v>
      </c>
      <c r="FQ113" s="50">
        <v>74.979076745716853</v>
      </c>
      <c r="FS113" s="50">
        <v>5.4246248586201107</v>
      </c>
      <c r="FT113" s="50">
        <v>3.2376311589582398</v>
      </c>
      <c r="FU113" s="50">
        <v>0.64467262260854341</v>
      </c>
      <c r="FV113" s="50">
        <v>0</v>
      </c>
      <c r="FW113" s="50">
        <v>0</v>
      </c>
      <c r="FX113" s="50">
        <v>0</v>
      </c>
      <c r="FY113" s="50">
        <v>0</v>
      </c>
      <c r="FZ113" s="50">
        <v>0</v>
      </c>
      <c r="GA113" s="50">
        <v>2.974218934411422</v>
      </c>
      <c r="GB113" s="50">
        <v>0.64085800162825679</v>
      </c>
      <c r="GC113" s="50">
        <v>0.66390796961311005</v>
      </c>
      <c r="GD113" s="50">
        <v>4.3557897714908913</v>
      </c>
    </row>
    <row r="114" spans="4:186" ht="15.75" thickBot="1" x14ac:dyDescent="0.3">
      <c r="D114" s="39">
        <v>0.125</v>
      </c>
      <c r="E114" s="50">
        <v>14.721596150963125</v>
      </c>
      <c r="F114" s="50">
        <v>10.062803306969951</v>
      </c>
      <c r="G114" s="50">
        <v>7.7919068174438557</v>
      </c>
      <c r="H114" s="50">
        <v>0</v>
      </c>
      <c r="I114" s="50">
        <v>0.69163498976062665</v>
      </c>
      <c r="J114" s="50">
        <v>0</v>
      </c>
      <c r="K114" s="50">
        <v>0.51334129870238565</v>
      </c>
      <c r="L114" s="50">
        <v>2.7866012527680368</v>
      </c>
      <c r="M114" s="50">
        <v>4.9093606302794113</v>
      </c>
      <c r="N114" s="50">
        <v>22.178356653621059</v>
      </c>
      <c r="O114" s="50">
        <v>3.5267411467367844</v>
      </c>
      <c r="P114" s="50">
        <v>8.5128362280734127</v>
      </c>
      <c r="R114" s="50">
        <v>13.739782083457438</v>
      </c>
      <c r="S114" s="50">
        <v>8.1054437423064822</v>
      </c>
      <c r="T114" s="50">
        <v>9.0173510574398339</v>
      </c>
      <c r="U114" s="50">
        <v>0</v>
      </c>
      <c r="V114" s="50">
        <v>5.5208465799448749</v>
      </c>
      <c r="W114" s="50">
        <v>0</v>
      </c>
      <c r="X114" s="50">
        <v>0</v>
      </c>
      <c r="Y114" s="50">
        <v>0.67179964835790706</v>
      </c>
      <c r="Z114" s="50">
        <v>5.084817891015307</v>
      </c>
      <c r="AA114" s="50">
        <v>3.8025439012164273</v>
      </c>
      <c r="AB114" s="50">
        <v>2.7484291671244314</v>
      </c>
      <c r="AC114" s="50">
        <v>3.1544985224669628</v>
      </c>
      <c r="AE114" s="50">
        <v>10.897818432687322</v>
      </c>
      <c r="AF114" s="50">
        <v>0.72373486247803043</v>
      </c>
      <c r="AG114" s="50">
        <v>16.494993442799128</v>
      </c>
      <c r="AH114" s="50">
        <v>4.1437744884728867</v>
      </c>
      <c r="AI114" s="50">
        <v>0.57474415128037193</v>
      </c>
      <c r="AJ114" s="50">
        <v>0.65788464791033885</v>
      </c>
      <c r="AK114" s="50">
        <v>0.54346473296519504</v>
      </c>
      <c r="AL114" s="50">
        <v>0.52325534432676934</v>
      </c>
      <c r="AM114" s="50">
        <v>8.1104949119216947</v>
      </c>
      <c r="AN114" s="50">
        <v>12.399735732062551</v>
      </c>
      <c r="AO114" s="50">
        <v>3.5267411467367831</v>
      </c>
      <c r="AP114" s="50">
        <v>19.663358052155353</v>
      </c>
      <c r="AR114" s="50">
        <v>4.9153297595277037</v>
      </c>
      <c r="AS114" s="50">
        <v>0</v>
      </c>
      <c r="AT114" s="50">
        <v>0.54006099716825207</v>
      </c>
      <c r="AU114" s="50">
        <v>2.7878797056856053</v>
      </c>
      <c r="AV114" s="50">
        <v>3.2982476075221387</v>
      </c>
      <c r="AW114" s="50">
        <v>0</v>
      </c>
      <c r="AX114" s="50">
        <v>0</v>
      </c>
      <c r="AY114" s="50">
        <v>0</v>
      </c>
      <c r="AZ114" s="50">
        <v>0</v>
      </c>
      <c r="BA114" s="50">
        <v>0.5366715029228607</v>
      </c>
      <c r="BB114" s="50">
        <v>2.7878797056856057</v>
      </c>
      <c r="BC114" s="50">
        <v>0.58364096286024947</v>
      </c>
      <c r="BE114" s="50">
        <v>19.444646869031054</v>
      </c>
      <c r="BF114" s="50">
        <v>11.794260194817671</v>
      </c>
      <c r="BG114" s="50">
        <v>29.215839046272514</v>
      </c>
      <c r="BH114" s="50">
        <v>23.545514250636757</v>
      </c>
      <c r="BI114" s="50">
        <v>5.5572210015946881</v>
      </c>
      <c r="BJ114" s="50">
        <v>4.3751007869168239</v>
      </c>
      <c r="BK114" s="50">
        <v>4.7931924328816873</v>
      </c>
      <c r="BL114" s="50">
        <v>11.362693081468841</v>
      </c>
      <c r="BM114" s="50">
        <v>18.292577408576168</v>
      </c>
      <c r="BN114" s="50">
        <v>28.572872791561153</v>
      </c>
      <c r="BO114" s="50">
        <v>10.030753093747114</v>
      </c>
      <c r="BP114" s="50">
        <v>10.105202703465123</v>
      </c>
      <c r="BR114" s="50">
        <v>18.646494671436358</v>
      </c>
      <c r="BS114" s="50">
        <v>13.367139087038604</v>
      </c>
      <c r="BT114" s="50">
        <v>9.6755299529855989</v>
      </c>
      <c r="BU114" s="50">
        <v>0</v>
      </c>
      <c r="BV114" s="50">
        <v>0.69564833561958861</v>
      </c>
      <c r="BW114" s="50">
        <v>0.61291163903546286</v>
      </c>
      <c r="BX114" s="50">
        <v>0.59443774956088491</v>
      </c>
      <c r="BY114" s="50">
        <v>0</v>
      </c>
      <c r="BZ114" s="50">
        <v>4.7041977488077267</v>
      </c>
      <c r="CA114" s="50">
        <v>5.3059283522997092</v>
      </c>
      <c r="CB114" s="50">
        <v>16.415158135220803</v>
      </c>
      <c r="CC114" s="50">
        <v>21.806660151267128</v>
      </c>
      <c r="CE114" s="50">
        <v>0.72211412132848551</v>
      </c>
      <c r="CF114" s="50">
        <v>5.0713049283912506</v>
      </c>
      <c r="CG114" s="50">
        <v>5.7043163755277462</v>
      </c>
      <c r="CH114" s="50">
        <v>3.1428501310587347</v>
      </c>
      <c r="CI114" s="50">
        <v>0.66983723582691401</v>
      </c>
      <c r="CJ114" s="50">
        <v>0</v>
      </c>
      <c r="CK114" s="50">
        <v>0</v>
      </c>
      <c r="CL114" s="50">
        <v>0</v>
      </c>
      <c r="CM114" s="50">
        <v>0</v>
      </c>
      <c r="CN114" s="50">
        <v>5.2472349895637977</v>
      </c>
      <c r="CO114" s="50">
        <v>0</v>
      </c>
      <c r="CP114" s="50">
        <v>0.59806604730709889</v>
      </c>
      <c r="CR114" s="50">
        <v>9.849801525248278</v>
      </c>
      <c r="CS114" s="50">
        <v>0.77758378945998052</v>
      </c>
      <c r="CT114" s="50">
        <v>3.1544985224669628</v>
      </c>
      <c r="CU114" s="50">
        <v>5.0729927378720951</v>
      </c>
      <c r="CV114" s="50">
        <v>0</v>
      </c>
      <c r="CW114" s="50">
        <v>0.55739611633814845</v>
      </c>
      <c r="CX114" s="50">
        <v>0</v>
      </c>
      <c r="CY114" s="50">
        <v>0</v>
      </c>
      <c r="CZ114" s="50">
        <v>0.56459597775766057</v>
      </c>
      <c r="DA114" s="50">
        <v>3.7462108401725862</v>
      </c>
      <c r="DB114" s="50">
        <v>3.6581592214426233</v>
      </c>
      <c r="DC114" s="50">
        <v>0.62762536784116663</v>
      </c>
      <c r="DD114" s="81"/>
      <c r="DE114" s="50">
        <v>5.0851996532072752</v>
      </c>
      <c r="DF114" s="50">
        <v>5.7997884763755367</v>
      </c>
      <c r="DG114" s="50">
        <v>5.1773762755043933</v>
      </c>
      <c r="DH114" s="50">
        <v>9.1033274947096743</v>
      </c>
      <c r="DI114" s="50">
        <v>5.1196365545859406</v>
      </c>
      <c r="DJ114" s="50">
        <v>0.69250323456874763</v>
      </c>
      <c r="DK114" s="50">
        <v>0</v>
      </c>
      <c r="DL114" s="50">
        <v>0.58007130328436651</v>
      </c>
      <c r="DM114" s="50">
        <v>0.59401540655334584</v>
      </c>
      <c r="DN114" s="50">
        <v>0</v>
      </c>
      <c r="DO114" s="50">
        <v>4.8174561314247288</v>
      </c>
      <c r="DP114" s="50">
        <v>10.144882773561205</v>
      </c>
      <c r="DQ114" s="81"/>
      <c r="DS114" s="50">
        <v>26.662602952894268</v>
      </c>
      <c r="DT114" s="50">
        <v>8.4122424596483594</v>
      </c>
      <c r="DU114" s="50">
        <v>13.450024798312088</v>
      </c>
      <c r="DV114" s="50">
        <v>5.1323022663934932</v>
      </c>
      <c r="DW114" s="50">
        <v>8.3722278962063577</v>
      </c>
      <c r="DX114" s="50">
        <v>4.0413794791391968</v>
      </c>
      <c r="DY114" s="50">
        <v>0.71799952087435903</v>
      </c>
      <c r="DZ114" s="50">
        <v>3.9072826258225328</v>
      </c>
      <c r="EA114" s="50">
        <v>3.9908206926727106</v>
      </c>
      <c r="EB114" s="50">
        <v>12.859506899063717</v>
      </c>
      <c r="EC114" s="50">
        <v>5.3496420833224061</v>
      </c>
      <c r="ED114" s="50">
        <v>28.772775563632322</v>
      </c>
      <c r="EF114" s="50">
        <v>62.161232161548398</v>
      </c>
      <c r="EG114" s="50">
        <v>36.277029117217644</v>
      </c>
      <c r="EH114" s="50">
        <v>27.626219898037121</v>
      </c>
      <c r="EI114" s="50">
        <v>5.6488552813951776</v>
      </c>
      <c r="EJ114" s="50">
        <v>8.8349422590737383</v>
      </c>
      <c r="EK114" s="50">
        <v>21.113019175784395</v>
      </c>
      <c r="EL114" s="50">
        <v>16.328191408233355</v>
      </c>
      <c r="EM114" s="50">
        <v>8.9623673614218458</v>
      </c>
      <c r="EN114" s="50">
        <v>31.00127424813002</v>
      </c>
      <c r="EO114" s="50">
        <v>34.906711223730504</v>
      </c>
      <c r="EP114" s="50">
        <v>65.053993047829138</v>
      </c>
      <c r="EQ114" s="50">
        <v>56.285481575798059</v>
      </c>
      <c r="ES114" s="50">
        <v>0.55722268879852754</v>
      </c>
      <c r="ET114" s="50">
        <v>0</v>
      </c>
      <c r="EU114" s="50">
        <v>3.2640396090133508</v>
      </c>
      <c r="EV114" s="50">
        <v>0</v>
      </c>
      <c r="EW114" s="50">
        <v>0</v>
      </c>
      <c r="EX114" s="50">
        <v>0</v>
      </c>
      <c r="EY114" s="50">
        <v>0</v>
      </c>
      <c r="EZ114" s="50">
        <v>0</v>
      </c>
      <c r="FA114" s="50">
        <v>0</v>
      </c>
      <c r="FB114" s="50">
        <v>0</v>
      </c>
      <c r="FC114" s="50">
        <v>0</v>
      </c>
      <c r="FD114" s="50">
        <v>0</v>
      </c>
      <c r="FF114" s="50">
        <v>71.819279124977413</v>
      </c>
      <c r="FG114" s="50">
        <v>61.275323611499331</v>
      </c>
      <c r="FH114" s="50">
        <v>83.491515690189061</v>
      </c>
      <c r="FI114" s="50">
        <v>51.139277584284805</v>
      </c>
      <c r="FJ114" s="50">
        <v>27.083785222399761</v>
      </c>
      <c r="FK114" s="50">
        <v>0.73907855898220587</v>
      </c>
      <c r="FL114" s="50">
        <v>12.674258767661076</v>
      </c>
      <c r="FM114" s="50">
        <v>20.042096212596459</v>
      </c>
      <c r="FN114" s="50">
        <v>31.263132530504411</v>
      </c>
      <c r="FO114" s="50">
        <v>32.837580179450498</v>
      </c>
      <c r="FP114" s="50">
        <v>58.989407155193462</v>
      </c>
      <c r="FQ114" s="50">
        <v>72.016098995933504</v>
      </c>
      <c r="FS114" s="50">
        <v>5.2823987708986575</v>
      </c>
      <c r="FT114" s="50">
        <v>3.3228276653198177</v>
      </c>
      <c r="FU114" s="50">
        <v>3.4023039571782849</v>
      </c>
      <c r="FV114" s="50">
        <v>0</v>
      </c>
      <c r="FW114" s="50">
        <v>0</v>
      </c>
      <c r="FX114" s="50">
        <v>0</v>
      </c>
      <c r="FY114" s="50">
        <v>0</v>
      </c>
      <c r="FZ114" s="50">
        <v>0</v>
      </c>
      <c r="GA114" s="50">
        <v>3.083123370749747</v>
      </c>
      <c r="GB114" s="50">
        <v>0</v>
      </c>
      <c r="GC114" s="50">
        <v>0.59964288369504215</v>
      </c>
      <c r="GD114" s="50">
        <v>4.0433451306023951</v>
      </c>
    </row>
    <row r="115" spans="4:186" ht="15.75" thickBot="1" x14ac:dyDescent="0.3">
      <c r="D115" s="39">
        <v>0.16666666666666699</v>
      </c>
      <c r="E115" s="50">
        <v>15.165565146404717</v>
      </c>
      <c r="F115" s="50">
        <v>10.963437818753585</v>
      </c>
      <c r="G115" s="50">
        <v>5.2589388551206664</v>
      </c>
      <c r="H115" s="50">
        <v>0</v>
      </c>
      <c r="I115" s="50">
        <v>0.74502567580901269</v>
      </c>
      <c r="J115" s="50">
        <v>0</v>
      </c>
      <c r="K115" s="50">
        <v>0</v>
      </c>
      <c r="L115" s="50">
        <v>3.5805552970932011</v>
      </c>
      <c r="M115" s="50">
        <v>4.6929705512859989</v>
      </c>
      <c r="N115" s="50">
        <v>18.196115951771468</v>
      </c>
      <c r="O115" s="50">
        <v>4.3217898319238026</v>
      </c>
      <c r="P115" s="50">
        <v>7.9935566423304039</v>
      </c>
      <c r="R115" s="50">
        <v>15.165565146404708</v>
      </c>
      <c r="S115" s="50">
        <v>8.8265335731042214</v>
      </c>
      <c r="T115" s="50">
        <v>10.006455496224218</v>
      </c>
      <c r="U115" s="50">
        <v>0</v>
      </c>
      <c r="V115" s="50">
        <v>8.3025081068153384</v>
      </c>
      <c r="W115" s="50">
        <v>0</v>
      </c>
      <c r="X115" s="50">
        <v>0</v>
      </c>
      <c r="Y115" s="50">
        <v>0.59082415614200678</v>
      </c>
      <c r="Z115" s="50">
        <v>5.144219372165268</v>
      </c>
      <c r="AA115" s="50">
        <v>4.8706790442144294</v>
      </c>
      <c r="AB115" s="50">
        <v>0.79221939727289059</v>
      </c>
      <c r="AC115" s="50">
        <v>3.221613285456288</v>
      </c>
      <c r="AE115" s="50">
        <v>9.5033261798513262</v>
      </c>
      <c r="AF115" s="50">
        <v>0.79205757673877997</v>
      </c>
      <c r="AG115" s="50">
        <v>17.20223161389098</v>
      </c>
      <c r="AH115" s="50">
        <v>3.1600554768967668</v>
      </c>
      <c r="AI115" s="50">
        <v>2.7712902912074018</v>
      </c>
      <c r="AJ115" s="50">
        <v>0.51888861049227231</v>
      </c>
      <c r="AK115" s="50">
        <v>0.74082441312517433</v>
      </c>
      <c r="AL115" s="50">
        <v>0.67573596444117989</v>
      </c>
      <c r="AM115" s="50">
        <v>5.5103680438776959</v>
      </c>
      <c r="AN115" s="50">
        <v>11.995428896114102</v>
      </c>
      <c r="AO115" s="50">
        <v>3.4805802030671611</v>
      </c>
      <c r="AP115" s="50">
        <v>16.973760043312858</v>
      </c>
      <c r="AR115" s="50">
        <v>8.6015108964155669</v>
      </c>
      <c r="AS115" s="50">
        <v>0</v>
      </c>
      <c r="AT115" s="50">
        <v>0.52993511966072471</v>
      </c>
      <c r="AU115" s="50">
        <v>0.77200306592970924</v>
      </c>
      <c r="AV115" s="50">
        <v>3.5896276457329295</v>
      </c>
      <c r="AW115" s="50">
        <v>0</v>
      </c>
      <c r="AX115" s="50">
        <v>0</v>
      </c>
      <c r="AY115" s="50">
        <v>0</v>
      </c>
      <c r="AZ115" s="50">
        <v>0</v>
      </c>
      <c r="BA115" s="50">
        <v>0.57829194470045298</v>
      </c>
      <c r="BB115" s="50">
        <v>3.142850131058736</v>
      </c>
      <c r="BC115" s="50">
        <v>0.67376588998530773</v>
      </c>
      <c r="BE115" s="50">
        <v>18.79825595913195</v>
      </c>
      <c r="BF115" s="50">
        <v>14.787261038388127</v>
      </c>
      <c r="BG115" s="50">
        <v>29.70434281053118</v>
      </c>
      <c r="BH115" s="50">
        <v>20.977389918213209</v>
      </c>
      <c r="BI115" s="50">
        <v>4.4285001949826475</v>
      </c>
      <c r="BJ115" s="50">
        <v>3.5920495241933401</v>
      </c>
      <c r="BK115" s="50">
        <v>4.8373690449685309</v>
      </c>
      <c r="BL115" s="50">
        <v>11.556616058622536</v>
      </c>
      <c r="BM115" s="50">
        <v>17.621544887234808</v>
      </c>
      <c r="BN115" s="50">
        <v>27.392869677973501</v>
      </c>
      <c r="BO115" s="50">
        <v>11.637701275907011</v>
      </c>
      <c r="BP115" s="50">
        <v>11.170951714668808</v>
      </c>
      <c r="BR115" s="50">
        <v>16.272841654042164</v>
      </c>
      <c r="BS115" s="50">
        <v>15.13450168081355</v>
      </c>
      <c r="BT115" s="50">
        <v>10.588240092317209</v>
      </c>
      <c r="BU115" s="50">
        <v>0</v>
      </c>
      <c r="BV115" s="50">
        <v>2.817392149883847</v>
      </c>
      <c r="BW115" s="50">
        <v>0.76755776172011747</v>
      </c>
      <c r="BX115" s="50">
        <v>0</v>
      </c>
      <c r="BY115" s="50">
        <v>0</v>
      </c>
      <c r="BZ115" s="50">
        <v>5.3496420833224034</v>
      </c>
      <c r="CA115" s="50">
        <v>4.8152469647831682</v>
      </c>
      <c r="CB115" s="50">
        <v>17.411528697852113</v>
      </c>
      <c r="CC115" s="50">
        <v>24.226881048370878</v>
      </c>
      <c r="CE115" s="50">
        <v>0.70169741784689577</v>
      </c>
      <c r="CF115" s="50">
        <v>4.8591619376687154</v>
      </c>
      <c r="CG115" s="50">
        <v>4.9941236341411113</v>
      </c>
      <c r="CH115" s="50">
        <v>2.8037650220385859</v>
      </c>
      <c r="CI115" s="50">
        <v>0.59082415614200678</v>
      </c>
      <c r="CJ115" s="50">
        <v>0</v>
      </c>
      <c r="CK115" s="50">
        <v>0</v>
      </c>
      <c r="CL115" s="50">
        <v>0</v>
      </c>
      <c r="CM115" s="50">
        <v>0</v>
      </c>
      <c r="CN115" s="50">
        <v>5.1196365545859388</v>
      </c>
      <c r="CO115" s="50">
        <v>0</v>
      </c>
      <c r="CP115" s="50">
        <v>0.52159421749158796</v>
      </c>
      <c r="CR115" s="50">
        <v>8.1814317849853424</v>
      </c>
      <c r="CS115" s="50">
        <v>0.74683106842322478</v>
      </c>
      <c r="CT115" s="50">
        <v>3.1047788024941818</v>
      </c>
      <c r="CU115" s="50">
        <v>7.6934676025613014</v>
      </c>
      <c r="CV115" s="50">
        <v>0</v>
      </c>
      <c r="CW115" s="50">
        <v>0.51547861961569996</v>
      </c>
      <c r="CX115" s="50">
        <v>0</v>
      </c>
      <c r="CY115" s="50">
        <v>0</v>
      </c>
      <c r="CZ115" s="50">
        <v>0.64792692745353131</v>
      </c>
      <c r="DA115" s="50">
        <v>5.0054481732207714</v>
      </c>
      <c r="DB115" s="50">
        <v>2.9659495630612485</v>
      </c>
      <c r="DC115" s="50">
        <v>0.79010181551558345</v>
      </c>
      <c r="DD115" s="81"/>
      <c r="DE115" s="50">
        <v>4.4389529842105828</v>
      </c>
      <c r="DF115" s="50">
        <v>8.8868055979237877</v>
      </c>
      <c r="DG115" s="50">
        <v>4.8042112617522434</v>
      </c>
      <c r="DH115" s="50">
        <v>10.803629448009733</v>
      </c>
      <c r="DI115" s="50">
        <v>5.605968277606018</v>
      </c>
      <c r="DJ115" s="50">
        <v>0.72617544447785176</v>
      </c>
      <c r="DK115" s="50">
        <v>0</v>
      </c>
      <c r="DL115" s="50">
        <v>0.72417730328648322</v>
      </c>
      <c r="DM115" s="50">
        <v>0.67199610014972988</v>
      </c>
      <c r="DN115" s="50">
        <v>0.60170907923715067</v>
      </c>
      <c r="DO115" s="50">
        <v>7.9873441801323946</v>
      </c>
      <c r="DP115" s="50">
        <v>8.3025081068153348</v>
      </c>
      <c r="DQ115" s="81"/>
      <c r="DS115" s="50">
        <v>28.612779032714688</v>
      </c>
      <c r="DT115" s="50">
        <v>8.6078682582400265</v>
      </c>
      <c r="DU115" s="50">
        <v>15.404179836805584</v>
      </c>
      <c r="DV115" s="50">
        <v>4.760602400486829</v>
      </c>
      <c r="DW115" s="50">
        <v>7.825276822814188</v>
      </c>
      <c r="DX115" s="50">
        <v>4.4396504210456218</v>
      </c>
      <c r="DY115" s="50">
        <v>0.70574955849840937</v>
      </c>
      <c r="DZ115" s="50">
        <v>3.8499172457360924</v>
      </c>
      <c r="EA115" s="50">
        <v>4.3858153147020094</v>
      </c>
      <c r="EB115" s="50">
        <v>12.377039455091239</v>
      </c>
      <c r="EC115" s="50">
        <v>7.8481343696990526</v>
      </c>
      <c r="ED115" s="50">
        <v>30.572272749388095</v>
      </c>
      <c r="EF115" s="50">
        <v>60.822980636233865</v>
      </c>
      <c r="EG115" s="50">
        <v>37.402083599014773</v>
      </c>
      <c r="EH115" s="50">
        <v>30.907308390590469</v>
      </c>
      <c r="EI115" s="50">
        <v>7.934949232803775</v>
      </c>
      <c r="EJ115" s="50">
        <v>9.2956450230654593</v>
      </c>
      <c r="EK115" s="50">
        <v>21.799940761374618</v>
      </c>
      <c r="EL115" s="50">
        <v>16.945344156287383</v>
      </c>
      <c r="EM115" s="50">
        <v>9.2208814817675879</v>
      </c>
      <c r="EN115" s="50">
        <v>32.280580455862584</v>
      </c>
      <c r="EO115" s="50">
        <v>35.672596794984869</v>
      </c>
      <c r="EP115" s="50">
        <v>60.31618677650868</v>
      </c>
      <c r="EQ115" s="50">
        <v>56.405195427769144</v>
      </c>
      <c r="ES115" s="50">
        <v>0.51334129870238521</v>
      </c>
      <c r="ET115" s="50">
        <v>0</v>
      </c>
      <c r="EU115" s="50">
        <v>3.4995910680596314</v>
      </c>
      <c r="EV115" s="50">
        <v>0</v>
      </c>
      <c r="EW115" s="50">
        <v>0</v>
      </c>
      <c r="EX115" s="50">
        <v>0</v>
      </c>
      <c r="EY115" s="50">
        <v>0</v>
      </c>
      <c r="EZ115" s="50">
        <v>0</v>
      </c>
      <c r="FA115" s="50">
        <v>0</v>
      </c>
      <c r="FB115" s="50">
        <v>0</v>
      </c>
      <c r="FC115" s="50">
        <v>0</v>
      </c>
      <c r="FD115" s="50">
        <v>0</v>
      </c>
      <c r="FF115" s="50">
        <v>68.275770539889052</v>
      </c>
      <c r="FG115" s="50">
        <v>69.014160262599901</v>
      </c>
      <c r="FH115" s="50">
        <v>86.874037768221882</v>
      </c>
      <c r="FI115" s="50">
        <v>61.774328818496343</v>
      </c>
      <c r="FJ115" s="50">
        <v>35.487924530302259</v>
      </c>
      <c r="FK115" s="50">
        <v>0.66592388312589867</v>
      </c>
      <c r="FL115" s="50">
        <v>17.030687083864585</v>
      </c>
      <c r="FM115" s="50">
        <v>22.864945077953422</v>
      </c>
      <c r="FN115" s="50">
        <v>35.560178379577479</v>
      </c>
      <c r="FO115" s="50">
        <v>37.978280483308694</v>
      </c>
      <c r="FP115" s="50">
        <v>57.914502594759945</v>
      </c>
      <c r="FQ115" s="50">
        <v>71.812344042743774</v>
      </c>
      <c r="FS115" s="50">
        <v>7.9597095879749213</v>
      </c>
      <c r="FT115" s="50">
        <v>3.4192287325040698</v>
      </c>
      <c r="FU115" s="50">
        <v>2.8561986626432612</v>
      </c>
      <c r="FV115" s="50">
        <v>0</v>
      </c>
      <c r="FW115" s="50">
        <v>0</v>
      </c>
      <c r="FX115" s="50">
        <v>0</v>
      </c>
      <c r="FY115" s="50">
        <v>0</v>
      </c>
      <c r="FZ115" s="50">
        <v>0</v>
      </c>
      <c r="GA115" s="50">
        <v>3.1514449762520531</v>
      </c>
      <c r="GB115" s="50">
        <v>0</v>
      </c>
      <c r="GC115" s="50">
        <v>0.64200080342284294</v>
      </c>
      <c r="GD115" s="50">
        <v>4.881816263330248</v>
      </c>
    </row>
    <row r="116" spans="4:186" ht="15.75" thickBot="1" x14ac:dyDescent="0.3">
      <c r="D116" s="39">
        <v>0.20833333333333301</v>
      </c>
      <c r="E116" s="50">
        <v>20.1375346060642</v>
      </c>
      <c r="F116" s="50">
        <v>12.412717481906403</v>
      </c>
      <c r="G116" s="50">
        <v>5.7539188499955491</v>
      </c>
      <c r="H116" s="50">
        <v>0</v>
      </c>
      <c r="I116" s="50">
        <v>0.66397293549175218</v>
      </c>
      <c r="J116" s="50">
        <v>0</v>
      </c>
      <c r="K116" s="50">
        <v>0</v>
      </c>
      <c r="L116" s="50">
        <v>0.79229248473799663</v>
      </c>
      <c r="M116" s="50">
        <v>3.2295047877263778</v>
      </c>
      <c r="N116" s="50">
        <v>13.886208375864094</v>
      </c>
      <c r="O116" s="50">
        <v>3.326648471000234</v>
      </c>
      <c r="P116" s="50">
        <v>8.8168378748356897</v>
      </c>
      <c r="R116" s="50">
        <v>13.666956535322399</v>
      </c>
      <c r="S116" s="50">
        <v>9.5468652606013098</v>
      </c>
      <c r="T116" s="50">
        <v>10.085401528102865</v>
      </c>
      <c r="U116" s="50">
        <v>0.6225082036784263</v>
      </c>
      <c r="V116" s="50">
        <v>9.4463823000490876</v>
      </c>
      <c r="W116" s="50">
        <v>0</v>
      </c>
      <c r="X116" s="50">
        <v>0</v>
      </c>
      <c r="Y116" s="50">
        <v>0.64276342556066723</v>
      </c>
      <c r="Z116" s="50">
        <v>5.1085232976529777</v>
      </c>
      <c r="AA116" s="50">
        <v>4.6730953174567507</v>
      </c>
      <c r="AB116" s="50">
        <v>2.7562893029806661</v>
      </c>
      <c r="AC116" s="50">
        <v>3.3154408706975516</v>
      </c>
      <c r="AE116" s="50">
        <v>9.7914804839133591</v>
      </c>
      <c r="AF116" s="50">
        <v>0.60112259701645243</v>
      </c>
      <c r="AG116" s="50">
        <v>20.716534190126701</v>
      </c>
      <c r="AH116" s="50">
        <v>3.4166341490312369</v>
      </c>
      <c r="AI116" s="50">
        <v>0.77920902212205678</v>
      </c>
      <c r="AJ116" s="50">
        <v>0.51039169643146576</v>
      </c>
      <c r="AK116" s="50">
        <v>0.73246932973950007</v>
      </c>
      <c r="AL116" s="50">
        <v>0.61457615374330798</v>
      </c>
      <c r="AM116" s="50">
        <v>8.5423263966891945</v>
      </c>
      <c r="AN116" s="50">
        <v>10.773273148210682</v>
      </c>
      <c r="AO116" s="50">
        <v>3.3804476818676981</v>
      </c>
      <c r="AP116" s="50">
        <v>13.715478229277901</v>
      </c>
      <c r="AR116" s="50">
        <v>5.7539188499955518</v>
      </c>
      <c r="AS116" s="50">
        <v>0</v>
      </c>
      <c r="AT116" s="50">
        <v>0.58185430809361016</v>
      </c>
      <c r="AU116" s="50">
        <v>0.78319134334028451</v>
      </c>
      <c r="AV116" s="50">
        <v>0.69564833561958794</v>
      </c>
      <c r="AW116" s="50">
        <v>0</v>
      </c>
      <c r="AX116" s="50">
        <v>0</v>
      </c>
      <c r="AY116" s="50">
        <v>0</v>
      </c>
      <c r="AZ116" s="50">
        <v>0</v>
      </c>
      <c r="BA116" s="50">
        <v>0.65620724931610375</v>
      </c>
      <c r="BB116" s="50">
        <v>3.2207685306440168</v>
      </c>
      <c r="BC116" s="50">
        <v>0.5890228642251617</v>
      </c>
      <c r="BE116" s="50">
        <v>21.472378940706591</v>
      </c>
      <c r="BF116" s="50">
        <v>12.922766636919983</v>
      </c>
      <c r="BG116" s="50">
        <v>24.875781331534817</v>
      </c>
      <c r="BH116" s="50">
        <v>23.839065355010057</v>
      </c>
      <c r="BI116" s="50">
        <v>4.2533048533020654</v>
      </c>
      <c r="BJ116" s="50">
        <v>3.2558083179022179</v>
      </c>
      <c r="BK116" s="50">
        <v>5.5572210015946917</v>
      </c>
      <c r="BL116" s="50">
        <v>12.882789042297546</v>
      </c>
      <c r="BM116" s="50">
        <v>16.329114965883612</v>
      </c>
      <c r="BN116" s="50">
        <v>27.704296780493799</v>
      </c>
      <c r="BO116" s="50">
        <v>11.414192052879896</v>
      </c>
      <c r="BP116" s="50">
        <v>13.02307227098054</v>
      </c>
      <c r="BR116" s="50">
        <v>18.31549960264989</v>
      </c>
      <c r="BS116" s="50">
        <v>11.409434157129191</v>
      </c>
      <c r="BT116" s="50">
        <v>7.9597095879749187</v>
      </c>
      <c r="BU116" s="50">
        <v>0</v>
      </c>
      <c r="BV116" s="50">
        <v>2.7789387421634508</v>
      </c>
      <c r="BW116" s="50">
        <v>0.66592388312589912</v>
      </c>
      <c r="BX116" s="50">
        <v>0</v>
      </c>
      <c r="BY116" s="50">
        <v>0</v>
      </c>
      <c r="BZ116" s="50">
        <v>4.7041977488077293</v>
      </c>
      <c r="CA116" s="50">
        <v>5.4365909385587878</v>
      </c>
      <c r="CB116" s="50">
        <v>17.954971322798897</v>
      </c>
      <c r="CC116" s="50">
        <v>24.912167159022008</v>
      </c>
      <c r="CE116" s="50">
        <v>0.71799952087435837</v>
      </c>
      <c r="CF116" s="50">
        <v>4.5698608991487824</v>
      </c>
      <c r="CG116" s="50">
        <v>4.6947801800133524</v>
      </c>
      <c r="CH116" s="50">
        <v>0.75432430113681426</v>
      </c>
      <c r="CI116" s="50">
        <v>0.54859710488086766</v>
      </c>
      <c r="CJ116" s="50">
        <v>0</v>
      </c>
      <c r="CK116" s="50">
        <v>0</v>
      </c>
      <c r="CL116" s="50">
        <v>0</v>
      </c>
      <c r="CM116" s="50">
        <v>0</v>
      </c>
      <c r="CN116" s="50">
        <v>4.3454679990796272</v>
      </c>
      <c r="CO116" s="50">
        <v>0</v>
      </c>
      <c r="CP116" s="50">
        <v>0</v>
      </c>
      <c r="CR116" s="50">
        <v>9.6178995492463812</v>
      </c>
      <c r="CS116" s="50">
        <v>2.7652906488912508</v>
      </c>
      <c r="CT116" s="50">
        <v>2.8561986626432612</v>
      </c>
      <c r="CU116" s="50">
        <v>8.378638335162746</v>
      </c>
      <c r="CV116" s="50">
        <v>0</v>
      </c>
      <c r="CW116" s="50">
        <v>2.7799595976270095</v>
      </c>
      <c r="CX116" s="50">
        <v>0</v>
      </c>
      <c r="CY116" s="50">
        <v>0</v>
      </c>
      <c r="CZ116" s="50">
        <v>0.74776499628729332</v>
      </c>
      <c r="DA116" s="50">
        <v>3.4551429438038168</v>
      </c>
      <c r="DB116" s="50">
        <v>3.1514449762520536</v>
      </c>
      <c r="DC116" s="50">
        <v>0.67573596444118011</v>
      </c>
      <c r="DD116" s="81"/>
      <c r="DE116" s="50">
        <v>4.4599078811764663</v>
      </c>
      <c r="DF116" s="50">
        <v>5.7171324109412449</v>
      </c>
      <c r="DG116" s="50">
        <v>3.9943947557164972</v>
      </c>
      <c r="DH116" s="50">
        <v>7.727660741985857</v>
      </c>
      <c r="DI116" s="50">
        <v>5.2122276072944924</v>
      </c>
      <c r="DJ116" s="50">
        <v>0.63415566706642845</v>
      </c>
      <c r="DK116" s="50">
        <v>0</v>
      </c>
      <c r="DL116" s="50">
        <v>0.59625005852704371</v>
      </c>
      <c r="DM116" s="50">
        <v>0.62058093506848877</v>
      </c>
      <c r="DN116" s="50">
        <v>0.6351643312031966</v>
      </c>
      <c r="DO116" s="50">
        <v>8.3425494903847159</v>
      </c>
      <c r="DP116" s="50">
        <v>9.7720914192854664</v>
      </c>
      <c r="DQ116" s="81"/>
      <c r="DS116" s="50">
        <v>21.207427143089703</v>
      </c>
      <c r="DT116" s="50">
        <v>9.7382221773504298</v>
      </c>
      <c r="DU116" s="50">
        <v>9.7720914192854664</v>
      </c>
      <c r="DV116" s="50">
        <v>5.0729927378720969</v>
      </c>
      <c r="DW116" s="50">
        <v>8.2159040646839347</v>
      </c>
      <c r="DX116" s="50">
        <v>4.3858153147020067</v>
      </c>
      <c r="DY116" s="50">
        <v>0.63895634707925042</v>
      </c>
      <c r="DZ116" s="50">
        <v>3.8404112815263232</v>
      </c>
      <c r="EA116" s="50">
        <v>4.4721619716123886</v>
      </c>
      <c r="EB116" s="50">
        <v>14.929427402749875</v>
      </c>
      <c r="EC116" s="50">
        <v>7.9873441801323946</v>
      </c>
      <c r="ED116" s="50">
        <v>31.371966353261111</v>
      </c>
      <c r="EF116" s="50">
        <v>66.907255033700025</v>
      </c>
      <c r="EG116" s="50">
        <v>37.24731655323891</v>
      </c>
      <c r="EH116" s="50">
        <v>34.801080720196175</v>
      </c>
      <c r="EI116" s="50">
        <v>9.4318665602408522</v>
      </c>
      <c r="EJ116" s="50">
        <v>10.184666582343628</v>
      </c>
      <c r="EK116" s="50">
        <v>23.802238793005341</v>
      </c>
      <c r="EL116" s="50">
        <v>18.435404294278069</v>
      </c>
      <c r="EM116" s="50">
        <v>9.7333901121835353</v>
      </c>
      <c r="EN116" s="50">
        <v>33.870850832233671</v>
      </c>
      <c r="EO116" s="50">
        <v>33.943876166776697</v>
      </c>
      <c r="EP116" s="50">
        <v>57.369476012975994</v>
      </c>
      <c r="EQ116" s="50">
        <v>55.2747455298068</v>
      </c>
      <c r="ES116" s="50">
        <v>0.52658817093097521</v>
      </c>
      <c r="ET116" s="50">
        <v>0</v>
      </c>
      <c r="EU116" s="50">
        <v>3.1795562051941353</v>
      </c>
      <c r="EV116" s="50">
        <v>0</v>
      </c>
      <c r="EW116" s="50">
        <v>0</v>
      </c>
      <c r="EX116" s="50">
        <v>0</v>
      </c>
      <c r="EY116" s="50">
        <v>0</v>
      </c>
      <c r="EZ116" s="50">
        <v>0</v>
      </c>
      <c r="FA116" s="50">
        <v>0</v>
      </c>
      <c r="FB116" s="50">
        <v>0</v>
      </c>
      <c r="FC116" s="50">
        <v>0</v>
      </c>
      <c r="FD116" s="50">
        <v>0.51663193806897612</v>
      </c>
      <c r="FF116" s="50">
        <v>71.23696349284954</v>
      </c>
      <c r="FG116" s="50">
        <v>67.922568276667022</v>
      </c>
      <c r="FH116" s="50">
        <v>79.075859465344564</v>
      </c>
      <c r="FI116" s="50">
        <v>59.942455876418855</v>
      </c>
      <c r="FJ116" s="50">
        <v>33.01294739435486</v>
      </c>
      <c r="FK116" s="50">
        <v>0.65388940795968176</v>
      </c>
      <c r="FL116" s="50">
        <v>18.255742718026138</v>
      </c>
      <c r="FM116" s="50">
        <v>21.672534479175631</v>
      </c>
      <c r="FN116" s="50">
        <v>34.755608930584316</v>
      </c>
      <c r="FO116" s="50">
        <v>38.976824195880276</v>
      </c>
      <c r="FP116" s="50">
        <v>59.951172182344926</v>
      </c>
      <c r="FQ116" s="50">
        <v>64.603991383917688</v>
      </c>
      <c r="FS116" s="50">
        <v>9.0725591763959432</v>
      </c>
      <c r="FT116" s="50">
        <v>3.5274035284692395</v>
      </c>
      <c r="FU116" s="50">
        <v>0.5537616882303561</v>
      </c>
      <c r="FV116" s="50">
        <v>0</v>
      </c>
      <c r="FW116" s="50">
        <v>0</v>
      </c>
      <c r="FX116" s="50">
        <v>0</v>
      </c>
      <c r="FY116" s="50">
        <v>0</v>
      </c>
      <c r="FZ116" s="50">
        <v>0</v>
      </c>
      <c r="GA116" s="50">
        <v>5.1800813460288042</v>
      </c>
      <c r="GB116" s="50">
        <v>0</v>
      </c>
      <c r="GC116" s="50">
        <v>0.68219829721183922</v>
      </c>
      <c r="GD116" s="50">
        <v>5.7788275551031214</v>
      </c>
    </row>
    <row r="117" spans="4:186" ht="15.75" thickBot="1" x14ac:dyDescent="0.3">
      <c r="D117" s="39">
        <v>0.25</v>
      </c>
      <c r="E117" s="50">
        <v>18.166351318714288</v>
      </c>
      <c r="F117" s="50">
        <v>9.2128949618251017</v>
      </c>
      <c r="G117" s="50">
        <v>8.0956732436191654</v>
      </c>
      <c r="H117" s="50">
        <v>0</v>
      </c>
      <c r="I117" s="50">
        <v>3.0801160680759194</v>
      </c>
      <c r="J117" s="50">
        <v>0.67402834504565257</v>
      </c>
      <c r="K117" s="50">
        <v>0</v>
      </c>
      <c r="L117" s="50">
        <v>0.69564833561958861</v>
      </c>
      <c r="M117" s="50">
        <v>5.0024266240252926</v>
      </c>
      <c r="N117" s="50">
        <v>15.753244577048022</v>
      </c>
      <c r="O117" s="50">
        <v>3.8025439012164273</v>
      </c>
      <c r="P117" s="50">
        <v>11.491731903298911</v>
      </c>
      <c r="R117" s="50">
        <v>12.976198630603873</v>
      </c>
      <c r="S117" s="50">
        <v>10.349874266606731</v>
      </c>
      <c r="T117" s="50">
        <v>9.9083536932615015</v>
      </c>
      <c r="U117" s="50">
        <v>0.76755776172011625</v>
      </c>
      <c r="V117" s="50">
        <v>10.711357937209849</v>
      </c>
      <c r="W117" s="50">
        <v>0.5154786196157003</v>
      </c>
      <c r="X117" s="50">
        <v>0.5366715029228607</v>
      </c>
      <c r="Y117" s="50">
        <v>0.53161389915283497</v>
      </c>
      <c r="Z117" s="50">
        <v>5.168108897737743</v>
      </c>
      <c r="AA117" s="50">
        <v>4.0926937976438316</v>
      </c>
      <c r="AB117" s="50">
        <v>2.7484291671244314</v>
      </c>
      <c r="AC117" s="50">
        <v>3.3848114261855202</v>
      </c>
      <c r="AE117" s="50">
        <v>10.02615323761561</v>
      </c>
      <c r="AF117" s="50">
        <v>0</v>
      </c>
      <c r="AG117" s="50">
        <v>19.012101902982657</v>
      </c>
      <c r="AH117" s="50">
        <v>3.0493360196036234</v>
      </c>
      <c r="AI117" s="50">
        <v>3.0393023436010878</v>
      </c>
      <c r="AJ117" s="50">
        <v>0.77870315174911586</v>
      </c>
      <c r="AK117" s="50">
        <v>0.77272165390650771</v>
      </c>
      <c r="AL117" s="50">
        <v>0.59988571963311321</v>
      </c>
      <c r="AM117" s="50">
        <v>8.4875290321328496</v>
      </c>
      <c r="AN117" s="50">
        <v>12.697316843458173</v>
      </c>
      <c r="AO117" s="50">
        <v>3.1342709270716433</v>
      </c>
      <c r="AP117" s="50">
        <v>11.752732987106103</v>
      </c>
      <c r="AR117" s="50">
        <v>7.9091183653486183</v>
      </c>
      <c r="AS117" s="50">
        <v>0</v>
      </c>
      <c r="AT117" s="50">
        <v>0.5641878922935617</v>
      </c>
      <c r="AU117" s="50">
        <v>3.5826708095512152</v>
      </c>
      <c r="AV117" s="50">
        <v>3.7182541586197413</v>
      </c>
      <c r="AW117" s="50">
        <v>0.53791266576453967</v>
      </c>
      <c r="AX117" s="50">
        <v>0</v>
      </c>
      <c r="AY117" s="50">
        <v>0</v>
      </c>
      <c r="AZ117" s="50">
        <v>0</v>
      </c>
      <c r="BA117" s="50">
        <v>0.73872971762909967</v>
      </c>
      <c r="BB117" s="50">
        <v>3.0916090266482579</v>
      </c>
      <c r="BC117" s="50">
        <v>0</v>
      </c>
      <c r="BE117" s="50">
        <v>23.49486270983007</v>
      </c>
      <c r="BF117" s="50">
        <v>11.9162688208467</v>
      </c>
      <c r="BG117" s="50">
        <v>26.586496615582945</v>
      </c>
      <c r="BH117" s="50">
        <v>22.430768639882881</v>
      </c>
      <c r="BI117" s="50">
        <v>3.8499172457360933</v>
      </c>
      <c r="BJ117" s="50">
        <v>4.4504700355141376</v>
      </c>
      <c r="BK117" s="50">
        <v>5.2472349895638004</v>
      </c>
      <c r="BL117" s="50">
        <v>5.282398770898654</v>
      </c>
      <c r="BM117" s="50">
        <v>16.300500869069769</v>
      </c>
      <c r="BN117" s="50">
        <v>26.095332755010563</v>
      </c>
      <c r="BO117" s="50">
        <v>9.6287677129102924</v>
      </c>
      <c r="BP117" s="50">
        <v>10.897818432687322</v>
      </c>
      <c r="BR117" s="50">
        <v>20.490067065841981</v>
      </c>
      <c r="BS117" s="50">
        <v>14.815992755176623</v>
      </c>
      <c r="BT117" s="50">
        <v>9.6947911217624227</v>
      </c>
      <c r="BU117" s="50">
        <v>0.51039169643146576</v>
      </c>
      <c r="BV117" s="50">
        <v>0.74713225046090292</v>
      </c>
      <c r="BW117" s="50">
        <v>2.8840973122658053</v>
      </c>
      <c r="BX117" s="50">
        <v>0</v>
      </c>
      <c r="BY117" s="50">
        <v>0</v>
      </c>
      <c r="BZ117" s="50">
        <v>4.2060338397496002</v>
      </c>
      <c r="CA117" s="50">
        <v>7.9091183653486246</v>
      </c>
      <c r="CB117" s="50">
        <v>18.416384620403768</v>
      </c>
      <c r="CC117" s="50">
        <v>27.665239976876755</v>
      </c>
      <c r="CE117" s="50">
        <v>0.70981726931582345</v>
      </c>
      <c r="CF117" s="50">
        <v>4.360587573785061</v>
      </c>
      <c r="CG117" s="50">
        <v>4.9265349142455417</v>
      </c>
      <c r="CH117" s="50">
        <v>0.73691751193473864</v>
      </c>
      <c r="CI117" s="50">
        <v>0.66202580202576211</v>
      </c>
      <c r="CJ117" s="50">
        <v>0</v>
      </c>
      <c r="CK117" s="50">
        <v>0</v>
      </c>
      <c r="CL117" s="50">
        <v>0</v>
      </c>
      <c r="CM117" s="50">
        <v>0</v>
      </c>
      <c r="CN117" s="50">
        <v>4.0926937976438289</v>
      </c>
      <c r="CO117" s="50">
        <v>0</v>
      </c>
      <c r="CP117" s="50">
        <v>0</v>
      </c>
      <c r="CR117" s="50">
        <v>9.0541315059808305</v>
      </c>
      <c r="CS117" s="50">
        <v>0.74916734744689373</v>
      </c>
      <c r="CT117" s="50">
        <v>2.9348774585815196</v>
      </c>
      <c r="CU117" s="50">
        <v>8.8011674288352744</v>
      </c>
      <c r="CV117" s="50">
        <v>0</v>
      </c>
      <c r="CW117" s="50">
        <v>3.8025439012164233</v>
      </c>
      <c r="CX117" s="50">
        <v>0</v>
      </c>
      <c r="CY117" s="50">
        <v>0</v>
      </c>
      <c r="CZ117" s="50">
        <v>0.62637470324525113</v>
      </c>
      <c r="DA117" s="50">
        <v>2.8561986626432621</v>
      </c>
      <c r="DB117" s="50">
        <v>3.264607795087684</v>
      </c>
      <c r="DC117" s="50">
        <v>3.0393023436010878</v>
      </c>
      <c r="DD117" s="81"/>
      <c r="DE117" s="50">
        <v>4.3764823249689124</v>
      </c>
      <c r="DF117" s="50">
        <v>4.9582412334263957</v>
      </c>
      <c r="DG117" s="50">
        <v>4.2941036638766876</v>
      </c>
      <c r="DH117" s="50">
        <v>4.7267058339297447</v>
      </c>
      <c r="DI117" s="50">
        <v>5.6919604598796303</v>
      </c>
      <c r="DJ117" s="50">
        <v>0.71553827918569446</v>
      </c>
      <c r="DK117" s="50">
        <v>0</v>
      </c>
      <c r="DL117" s="50">
        <v>0.53498208705184036</v>
      </c>
      <c r="DM117" s="50">
        <v>0.54848270259327259</v>
      </c>
      <c r="DN117" s="50">
        <v>0</v>
      </c>
      <c r="DO117" s="50">
        <v>9.5496817219639976</v>
      </c>
      <c r="DP117" s="50">
        <v>10.085401528102869</v>
      </c>
      <c r="DQ117" s="81"/>
      <c r="DS117" s="50">
        <v>19.852125006964016</v>
      </c>
      <c r="DT117" s="50">
        <v>9.6316002587970928</v>
      </c>
      <c r="DU117" s="50">
        <v>12.129205687884408</v>
      </c>
      <c r="DV117" s="50">
        <v>5.4110845424518672</v>
      </c>
      <c r="DW117" s="50">
        <v>10.918668844958718</v>
      </c>
      <c r="DX117" s="50">
        <v>5.5730327393403645</v>
      </c>
      <c r="DY117" s="50">
        <v>2.8640024798164783</v>
      </c>
      <c r="DZ117" s="50">
        <v>4.0041530447848617</v>
      </c>
      <c r="EA117" s="50">
        <v>4.6593961679357658</v>
      </c>
      <c r="EB117" s="50">
        <v>15.430846039495179</v>
      </c>
      <c r="EC117" s="50">
        <v>5.8025573123296184</v>
      </c>
      <c r="ED117" s="50">
        <v>29.418726095173056</v>
      </c>
      <c r="EF117" s="50">
        <v>64.98413812178714</v>
      </c>
      <c r="EG117" s="50">
        <v>35.672983788131297</v>
      </c>
      <c r="EH117" s="50">
        <v>35.085261831118245</v>
      </c>
      <c r="EI117" s="50">
        <v>12.466471506918902</v>
      </c>
      <c r="EJ117" s="50">
        <v>11.796613712210254</v>
      </c>
      <c r="EK117" s="50">
        <v>25.565784871445477</v>
      </c>
      <c r="EL117" s="50">
        <v>21.439139969922756</v>
      </c>
      <c r="EM117" s="50">
        <v>10.835426494345443</v>
      </c>
      <c r="EN117" s="50">
        <v>34.708663044636232</v>
      </c>
      <c r="EO117" s="50">
        <v>32.969047204105962</v>
      </c>
      <c r="EP117" s="50">
        <v>60.080191877402989</v>
      </c>
      <c r="EQ117" s="50">
        <v>53.00187447577963</v>
      </c>
      <c r="ES117" s="50">
        <v>0</v>
      </c>
      <c r="ET117" s="50">
        <v>0</v>
      </c>
      <c r="EU117" s="50">
        <v>3.0474360654566475</v>
      </c>
      <c r="EV117" s="50">
        <v>0</v>
      </c>
      <c r="EW117" s="50">
        <v>0</v>
      </c>
      <c r="EX117" s="50">
        <v>0</v>
      </c>
      <c r="EY117" s="50">
        <v>0</v>
      </c>
      <c r="EZ117" s="50">
        <v>0</v>
      </c>
      <c r="FA117" s="50">
        <v>0</v>
      </c>
      <c r="FB117" s="50">
        <v>0</v>
      </c>
      <c r="FC117" s="50">
        <v>0</v>
      </c>
      <c r="FD117" s="50">
        <v>0.54859710488086766</v>
      </c>
      <c r="FF117" s="50">
        <v>72.339549581618044</v>
      </c>
      <c r="FG117" s="50">
        <v>65.77403725740507</v>
      </c>
      <c r="FH117" s="50">
        <v>80.587798660116178</v>
      </c>
      <c r="FI117" s="50">
        <v>63.36614545562783</v>
      </c>
      <c r="FJ117" s="50">
        <v>39.26530281397033</v>
      </c>
      <c r="FK117" s="50">
        <v>0.61482300451840499</v>
      </c>
      <c r="FL117" s="50">
        <v>19.25847598841257</v>
      </c>
      <c r="FM117" s="50">
        <v>23.17847731615716</v>
      </c>
      <c r="FN117" s="50">
        <v>32.955884740310843</v>
      </c>
      <c r="FO117" s="50">
        <v>33.365552680367195</v>
      </c>
      <c r="FP117" s="50">
        <v>59.308843686066233</v>
      </c>
      <c r="FQ117" s="50">
        <v>62.787503539211727</v>
      </c>
      <c r="FS117" s="50">
        <v>10.304641795099858</v>
      </c>
      <c r="FT117" s="50">
        <v>3.627702918721722</v>
      </c>
      <c r="FU117" s="50">
        <v>0.779209022122057</v>
      </c>
      <c r="FV117" s="50">
        <v>0</v>
      </c>
      <c r="FW117" s="50">
        <v>0</v>
      </c>
      <c r="FX117" s="50">
        <v>0</v>
      </c>
      <c r="FY117" s="50">
        <v>0</v>
      </c>
      <c r="FZ117" s="50">
        <v>0</v>
      </c>
      <c r="GA117" s="50">
        <v>4.9790508365777688</v>
      </c>
      <c r="GB117" s="50">
        <v>0</v>
      </c>
      <c r="GC117" s="50">
        <v>0.72617544447785176</v>
      </c>
      <c r="GD117" s="50">
        <v>8.9623673614218458</v>
      </c>
    </row>
    <row r="118" spans="4:186" ht="15.75" thickBot="1" x14ac:dyDescent="0.3">
      <c r="D118" s="39">
        <v>0.29166666666666702</v>
      </c>
      <c r="E118" s="50">
        <v>20.010350553961384</v>
      </c>
      <c r="F118" s="50">
        <v>9.2128949618251017</v>
      </c>
      <c r="G118" s="50">
        <v>8.9258360177714273</v>
      </c>
      <c r="H118" s="50">
        <v>0</v>
      </c>
      <c r="I118" s="50">
        <v>4.3146005442296111</v>
      </c>
      <c r="J118" s="50">
        <v>3.4530779411029742</v>
      </c>
      <c r="K118" s="50">
        <v>0.67968762676658612</v>
      </c>
      <c r="L118" s="50">
        <v>4.3043439703721793</v>
      </c>
      <c r="M118" s="50">
        <v>2.8117302588233319</v>
      </c>
      <c r="N118" s="50">
        <v>13.02307227098054</v>
      </c>
      <c r="O118" s="50">
        <v>4.3005873031852717</v>
      </c>
      <c r="P118" s="50">
        <v>8.9440892555128944</v>
      </c>
      <c r="R118" s="50">
        <v>15.271309555838707</v>
      </c>
      <c r="S118" s="50">
        <v>10.484189643431248</v>
      </c>
      <c r="T118" s="50">
        <v>9.1650726670630895</v>
      </c>
      <c r="U118" s="50">
        <v>3.1859810539911093</v>
      </c>
      <c r="V118" s="50">
        <v>13.306686492402257</v>
      </c>
      <c r="W118" s="50">
        <v>0.63611092468573471</v>
      </c>
      <c r="X118" s="50">
        <v>0.68564395976979409</v>
      </c>
      <c r="Y118" s="50">
        <v>0.6127268786953568</v>
      </c>
      <c r="Z118" s="50">
        <v>8.7081326064956546</v>
      </c>
      <c r="AA118" s="50">
        <v>4.6730953174567507</v>
      </c>
      <c r="AB118" s="50">
        <v>0.71765734477803222</v>
      </c>
      <c r="AC118" s="50">
        <v>3.3760876896943732</v>
      </c>
      <c r="AE118" s="50">
        <v>9.127992175363369</v>
      </c>
      <c r="AF118" s="50">
        <v>0.61127648212448105</v>
      </c>
      <c r="AG118" s="50">
        <v>19.726146801141798</v>
      </c>
      <c r="AH118" s="50">
        <v>3.2295047877263738</v>
      </c>
      <c r="AI118" s="50">
        <v>3.8025439012164259</v>
      </c>
      <c r="AJ118" s="50">
        <v>3.9307089302929556</v>
      </c>
      <c r="AK118" s="50">
        <v>3.5805552970932011</v>
      </c>
      <c r="AL118" s="50">
        <v>0.72005486176846456</v>
      </c>
      <c r="AM118" s="50">
        <v>7.9698536516507392</v>
      </c>
      <c r="AN118" s="50">
        <v>11.319895789120196</v>
      </c>
      <c r="AO118" s="50">
        <v>3.7830769908065904</v>
      </c>
      <c r="AP118" s="50">
        <v>11.086430371687655</v>
      </c>
      <c r="AR118" s="50">
        <v>8.1814317849853424</v>
      </c>
      <c r="AS118" s="50">
        <v>0</v>
      </c>
      <c r="AT118" s="50">
        <v>0.59262911667656004</v>
      </c>
      <c r="AU118" s="50">
        <v>7.7105515362302652</v>
      </c>
      <c r="AV118" s="50">
        <v>4.7274330940321576</v>
      </c>
      <c r="AW118" s="50">
        <v>0.77423213981766159</v>
      </c>
      <c r="AX118" s="50">
        <v>0.52491999422921076</v>
      </c>
      <c r="AY118" s="50">
        <v>0</v>
      </c>
      <c r="AZ118" s="50">
        <v>0</v>
      </c>
      <c r="BA118" s="50">
        <v>0.73663897438750414</v>
      </c>
      <c r="BB118" s="50">
        <v>3.1001102382819195</v>
      </c>
      <c r="BC118" s="50">
        <v>0.63138734807600183</v>
      </c>
      <c r="BE118" s="50">
        <v>24.622072073565352</v>
      </c>
      <c r="BF118" s="50">
        <v>10.283148922275085</v>
      </c>
      <c r="BG118" s="50">
        <v>31.075740219385597</v>
      </c>
      <c r="BH118" s="50">
        <v>22.254334459744687</v>
      </c>
      <c r="BI118" s="50">
        <v>3.8025439012164273</v>
      </c>
      <c r="BJ118" s="50">
        <v>5.0376273082028105</v>
      </c>
      <c r="BK118" s="50">
        <v>10.711357937209849</v>
      </c>
      <c r="BL118" s="50">
        <v>8.0445069213433289</v>
      </c>
      <c r="BM118" s="50">
        <v>13.482016915263312</v>
      </c>
      <c r="BN118" s="50">
        <v>31.627367815614623</v>
      </c>
      <c r="BO118" s="50">
        <v>13.08888480897545</v>
      </c>
      <c r="BP118" s="50">
        <v>10.981379617246187</v>
      </c>
      <c r="BR118" s="50">
        <v>18.616240764947854</v>
      </c>
      <c r="BS118" s="50">
        <v>13.078460956418652</v>
      </c>
      <c r="BT118" s="50">
        <v>11.107520595028044</v>
      </c>
      <c r="BU118" s="50">
        <v>0.51208360123259056</v>
      </c>
      <c r="BV118" s="50">
        <v>0.65427533520211323</v>
      </c>
      <c r="BW118" s="50">
        <v>4.0821325802221278</v>
      </c>
      <c r="BX118" s="50">
        <v>0.57651622860980978</v>
      </c>
      <c r="BY118" s="50">
        <v>0</v>
      </c>
      <c r="BZ118" s="50">
        <v>3.910806644486243</v>
      </c>
      <c r="CA118" s="50">
        <v>8.5659675080090594</v>
      </c>
      <c r="CB118" s="50">
        <v>23.918513897823676</v>
      </c>
      <c r="CC118" s="50">
        <v>34.728767414763269</v>
      </c>
      <c r="CE118" s="50">
        <v>0.72624441137452056</v>
      </c>
      <c r="CF118" s="50">
        <v>4.1911540168715957</v>
      </c>
      <c r="CG118" s="50">
        <v>5.3650577707099512</v>
      </c>
      <c r="CH118" s="50">
        <v>3.0916090266482557</v>
      </c>
      <c r="CI118" s="50">
        <v>3.281113888055688</v>
      </c>
      <c r="CJ118" s="50">
        <v>0</v>
      </c>
      <c r="CK118" s="50">
        <v>0</v>
      </c>
      <c r="CL118" s="50">
        <v>0</v>
      </c>
      <c r="CM118" s="50">
        <v>0</v>
      </c>
      <c r="CN118" s="50">
        <v>4.6839293826631909</v>
      </c>
      <c r="CO118" s="50">
        <v>0</v>
      </c>
      <c r="CP118" s="50">
        <v>0</v>
      </c>
      <c r="CR118" s="50">
        <v>11.600007563051662</v>
      </c>
      <c r="CS118" s="50">
        <v>2.7652906488912521</v>
      </c>
      <c r="CT118" s="50">
        <v>0.71390058015563906</v>
      </c>
      <c r="CU118" s="50">
        <v>11.062560411178012</v>
      </c>
      <c r="CV118" s="50">
        <v>3.2385394153094862</v>
      </c>
      <c r="CW118" s="50">
        <v>5.0024266240252899</v>
      </c>
      <c r="CX118" s="50">
        <v>0</v>
      </c>
      <c r="CY118" s="50">
        <v>0.58364096286024991</v>
      </c>
      <c r="CZ118" s="50">
        <v>0.68630791449429451</v>
      </c>
      <c r="DA118" s="50">
        <v>0.66592388312589912</v>
      </c>
      <c r="DB118" s="50">
        <v>3.471396618882991</v>
      </c>
      <c r="DC118" s="50">
        <v>0.77920902212205612</v>
      </c>
      <c r="DD118" s="81"/>
      <c r="DE118" s="50">
        <v>4.5231680497178131</v>
      </c>
      <c r="DF118" s="50">
        <v>9.1511557377726405</v>
      </c>
      <c r="DG118" s="50">
        <v>4.1125451477608879</v>
      </c>
      <c r="DH118" s="50">
        <v>5.1442193721652707</v>
      </c>
      <c r="DI118" s="50">
        <v>5.2589388551206637</v>
      </c>
      <c r="DJ118" s="50">
        <v>2.8598386774936078</v>
      </c>
      <c r="DK118" s="50">
        <v>0</v>
      </c>
      <c r="DL118" s="50">
        <v>0.64467262260854352</v>
      </c>
      <c r="DM118" s="50">
        <v>0</v>
      </c>
      <c r="DN118" s="50">
        <v>0</v>
      </c>
      <c r="DO118" s="50">
        <v>12.04733568741354</v>
      </c>
      <c r="DP118" s="50">
        <v>9.6755299529855989</v>
      </c>
      <c r="DQ118" s="81"/>
      <c r="DS118" s="50">
        <v>22.657502290362007</v>
      </c>
      <c r="DT118" s="50">
        <v>8.4122424596483594</v>
      </c>
      <c r="DU118" s="50">
        <v>11.708961214708435</v>
      </c>
      <c r="DV118" s="50">
        <v>9.2376681946623727</v>
      </c>
      <c r="DW118" s="50">
        <v>14.851263020502252</v>
      </c>
      <c r="DX118" s="50">
        <v>9.8888105949673246</v>
      </c>
      <c r="DY118" s="50">
        <v>3.994394755716498</v>
      </c>
      <c r="DZ118" s="50">
        <v>5.0966614061938751</v>
      </c>
      <c r="EA118" s="50">
        <v>5.1681088977377465</v>
      </c>
      <c r="EB118" s="50">
        <v>16.300500869069747</v>
      </c>
      <c r="EC118" s="50">
        <v>4.8060493734253749</v>
      </c>
      <c r="ED118" s="50">
        <v>28.973608547021286</v>
      </c>
      <c r="EF118" s="50">
        <v>60.762258863045602</v>
      </c>
      <c r="EG118" s="50">
        <v>35.323740284780563</v>
      </c>
      <c r="EH118" s="50">
        <v>38.737507484770418</v>
      </c>
      <c r="EI118" s="50">
        <v>16.879163790947491</v>
      </c>
      <c r="EJ118" s="50">
        <v>13.14074992632821</v>
      </c>
      <c r="EK118" s="50">
        <v>26.968480710080076</v>
      </c>
      <c r="EL118" s="50">
        <v>23.765316460108298</v>
      </c>
      <c r="EM118" s="50">
        <v>12.81302679870687</v>
      </c>
      <c r="EN118" s="50">
        <v>35.132700874510157</v>
      </c>
      <c r="EO118" s="50">
        <v>33.27716715635632</v>
      </c>
      <c r="EP118" s="50">
        <v>53.733101522090536</v>
      </c>
      <c r="EQ118" s="50">
        <v>51.974218914401312</v>
      </c>
      <c r="ES118" s="50">
        <v>0.54688274017019134</v>
      </c>
      <c r="ET118" s="50">
        <v>0</v>
      </c>
      <c r="EU118" s="50">
        <v>3.3068367896909221</v>
      </c>
      <c r="EV118" s="50">
        <v>0.50198805161623827</v>
      </c>
      <c r="EW118" s="50">
        <v>0</v>
      </c>
      <c r="EX118" s="50">
        <v>0.6883688978478284</v>
      </c>
      <c r="EY118" s="50">
        <v>0</v>
      </c>
      <c r="EZ118" s="50">
        <v>0</v>
      </c>
      <c r="FA118" s="50">
        <v>0</v>
      </c>
      <c r="FB118" s="50">
        <v>0</v>
      </c>
      <c r="FC118" s="50">
        <v>0</v>
      </c>
      <c r="FD118" s="50">
        <v>0</v>
      </c>
      <c r="FF118" s="50">
        <v>73.519331923682984</v>
      </c>
      <c r="FG118" s="50">
        <v>67.621903801590548</v>
      </c>
      <c r="FH118" s="50">
        <v>77.89921966041571</v>
      </c>
      <c r="FI118" s="50">
        <v>70.102598987853924</v>
      </c>
      <c r="FJ118" s="50">
        <v>40.286182631157999</v>
      </c>
      <c r="FK118" s="50">
        <v>0.68219829721183867</v>
      </c>
      <c r="FL118" s="50">
        <v>19.820580322709041</v>
      </c>
      <c r="FM118" s="50">
        <v>18.495552384919257</v>
      </c>
      <c r="FN118" s="50">
        <v>33.686520076743506</v>
      </c>
      <c r="FO118" s="50">
        <v>38.73750748477039</v>
      </c>
      <c r="FP118" s="50">
        <v>58.037983587294917</v>
      </c>
      <c r="FQ118" s="50">
        <v>61.651368147032244</v>
      </c>
      <c r="FS118" s="50">
        <v>9.0725591763959432</v>
      </c>
      <c r="FT118" s="50">
        <v>0.74683106842322544</v>
      </c>
      <c r="FU118" s="50">
        <v>0.74924279229552304</v>
      </c>
      <c r="FV118" s="50">
        <v>0</v>
      </c>
      <c r="FW118" s="50">
        <v>0</v>
      </c>
      <c r="FX118" s="50">
        <v>0</v>
      </c>
      <c r="FY118" s="50">
        <v>0</v>
      </c>
      <c r="FZ118" s="50">
        <v>0</v>
      </c>
      <c r="GA118" s="50">
        <v>4.3965473213214654</v>
      </c>
      <c r="GB118" s="50">
        <v>0</v>
      </c>
      <c r="GC118" s="50">
        <v>0.63415566706642845</v>
      </c>
      <c r="GD118" s="50">
        <v>5.6304484539218098</v>
      </c>
    </row>
    <row r="119" spans="4:186" ht="15.75" thickBot="1" x14ac:dyDescent="0.3">
      <c r="D119" s="39">
        <v>0.33333333333333298</v>
      </c>
      <c r="E119" s="50">
        <v>19.883703142630765</v>
      </c>
      <c r="F119" s="50">
        <v>11.433236863282044</v>
      </c>
      <c r="G119" s="50">
        <v>10.897818432687339</v>
      </c>
      <c r="H119" s="50">
        <v>0.60152657724287206</v>
      </c>
      <c r="I119" s="50">
        <v>9.4843195331288577</v>
      </c>
      <c r="J119" s="50">
        <v>4.6929705512859963</v>
      </c>
      <c r="K119" s="50">
        <v>3.419856651589027</v>
      </c>
      <c r="L119" s="50">
        <v>8.1299043748864754</v>
      </c>
      <c r="M119" s="50">
        <v>7.7105515362302706</v>
      </c>
      <c r="N119" s="50">
        <v>11.491731903298916</v>
      </c>
      <c r="O119" s="50">
        <v>4.9325179536662613</v>
      </c>
      <c r="P119" s="50">
        <v>7.7586318155832608</v>
      </c>
      <c r="R119" s="50">
        <v>16.38366652987763</v>
      </c>
      <c r="S119" s="50">
        <v>10.802100416151641</v>
      </c>
      <c r="T119" s="50">
        <v>12.286531299704144</v>
      </c>
      <c r="U119" s="50">
        <v>3.7250751245809299</v>
      </c>
      <c r="V119" s="50">
        <v>16.973760043312875</v>
      </c>
      <c r="W119" s="50">
        <v>0.76092185255379541</v>
      </c>
      <c r="X119" s="50">
        <v>3.5174765074857577</v>
      </c>
      <c r="Y119" s="50">
        <v>4.2634802194558299</v>
      </c>
      <c r="Z119" s="50">
        <v>11.040826506963555</v>
      </c>
      <c r="AA119" s="50">
        <v>4.9828161887020945</v>
      </c>
      <c r="AB119" s="50">
        <v>0.63611092468573527</v>
      </c>
      <c r="AC119" s="50">
        <v>3.4286555923526545</v>
      </c>
      <c r="AE119" s="50">
        <v>11.213373005065392</v>
      </c>
      <c r="AF119" s="50">
        <v>0.60923662903086329</v>
      </c>
      <c r="AG119" s="50">
        <v>21.538959913331691</v>
      </c>
      <c r="AH119" s="50">
        <v>5.5353772404966799</v>
      </c>
      <c r="AI119" s="50">
        <v>5.2238793785613167</v>
      </c>
      <c r="AJ119" s="50">
        <v>8.378638335162746</v>
      </c>
      <c r="AK119" s="50">
        <v>4.3868531318568875</v>
      </c>
      <c r="AL119" s="50">
        <v>2.8251251523901875</v>
      </c>
      <c r="AM119" s="50">
        <v>9.1033274947096618</v>
      </c>
      <c r="AN119" s="50">
        <v>10.960449420309523</v>
      </c>
      <c r="AO119" s="50">
        <v>3.8025439012164242</v>
      </c>
      <c r="AP119" s="50">
        <v>11.906793081814845</v>
      </c>
      <c r="AR119" s="50">
        <v>8.7087307199122499</v>
      </c>
      <c r="AS119" s="50">
        <v>0</v>
      </c>
      <c r="AT119" s="50">
        <v>0.68166922210024605</v>
      </c>
      <c r="AU119" s="50">
        <v>11.171657857974282</v>
      </c>
      <c r="AV119" s="50">
        <v>9.1836505114153013</v>
      </c>
      <c r="AW119" s="50">
        <v>3.0157964206056014</v>
      </c>
      <c r="AX119" s="50">
        <v>0.64658559650394765</v>
      </c>
      <c r="AY119" s="50">
        <v>0</v>
      </c>
      <c r="AZ119" s="50">
        <v>0.5791811684474969</v>
      </c>
      <c r="BA119" s="50">
        <v>2.9428238733838397</v>
      </c>
      <c r="BB119" s="50">
        <v>3.1086270198959118</v>
      </c>
      <c r="BC119" s="50">
        <v>0.63705845818158435</v>
      </c>
      <c r="BE119" s="50">
        <v>26.51053524267979</v>
      </c>
      <c r="BF119" s="50">
        <v>9.4206968783146685</v>
      </c>
      <c r="BG119" s="50">
        <v>30.239667093078907</v>
      </c>
      <c r="BH119" s="50">
        <v>23.728699487330282</v>
      </c>
      <c r="BI119" s="50">
        <v>5.5572210015946917</v>
      </c>
      <c r="BJ119" s="50">
        <v>5.4854342897251467</v>
      </c>
      <c r="BK119" s="50">
        <v>11.621743986316147</v>
      </c>
      <c r="BL119" s="50">
        <v>11.556616058622529</v>
      </c>
      <c r="BM119" s="50">
        <v>17.621544887234819</v>
      </c>
      <c r="BN119" s="50">
        <v>32.662835109222492</v>
      </c>
      <c r="BO119" s="50">
        <v>15.763165702561388</v>
      </c>
      <c r="BP119" s="50">
        <v>9.2022534440072512</v>
      </c>
      <c r="BR119" s="50">
        <v>16.522903747278949</v>
      </c>
      <c r="BS119" s="50">
        <v>12.922766636919974</v>
      </c>
      <c r="BT119" s="50">
        <v>12.331730020755343</v>
      </c>
      <c r="BU119" s="50">
        <v>0.64003348874609456</v>
      </c>
      <c r="BV119" s="50">
        <v>3.4728767481775367</v>
      </c>
      <c r="BW119" s="50">
        <v>8.2527810805712249</v>
      </c>
      <c r="BX119" s="50">
        <v>0.60536687520754318</v>
      </c>
      <c r="BY119" s="50">
        <v>0</v>
      </c>
      <c r="BZ119" s="50">
        <v>3.517476507485759</v>
      </c>
      <c r="CA119" s="50">
        <v>8.8168378748356862</v>
      </c>
      <c r="CB119" s="50">
        <v>24.995989175644358</v>
      </c>
      <c r="CC119" s="50">
        <v>33.409804070733138</v>
      </c>
      <c r="CE119" s="50">
        <v>0.73246932973950063</v>
      </c>
      <c r="CF119" s="50">
        <v>4.1356672661269593</v>
      </c>
      <c r="CG119" s="50">
        <v>5.8163252380951702</v>
      </c>
      <c r="CH119" s="50">
        <v>4.5486386688928766</v>
      </c>
      <c r="CI119" s="50">
        <v>4.6622779714834142</v>
      </c>
      <c r="CJ119" s="50">
        <v>0</v>
      </c>
      <c r="CK119" s="50">
        <v>0</v>
      </c>
      <c r="CL119" s="50">
        <v>0</v>
      </c>
      <c r="CM119" s="50">
        <v>0</v>
      </c>
      <c r="CN119" s="50">
        <v>5.4007453998312203</v>
      </c>
      <c r="CO119" s="50">
        <v>0</v>
      </c>
      <c r="CP119" s="50">
        <v>0</v>
      </c>
      <c r="CR119" s="50">
        <v>13.235400823856866</v>
      </c>
      <c r="CS119" s="50">
        <v>0.67679293941052709</v>
      </c>
      <c r="CT119" s="50">
        <v>3.2470246671102965</v>
      </c>
      <c r="CU119" s="50">
        <v>16.820690989237267</v>
      </c>
      <c r="CV119" s="50">
        <v>4.1524402160052833</v>
      </c>
      <c r="CW119" s="50">
        <v>8.5606444599274347</v>
      </c>
      <c r="CX119" s="50">
        <v>0.77272165390650716</v>
      </c>
      <c r="CY119" s="50">
        <v>3.9846523337813284</v>
      </c>
      <c r="CZ119" s="50">
        <v>4.5816794990745731</v>
      </c>
      <c r="DA119" s="50">
        <v>3.0393023436010878</v>
      </c>
      <c r="DB119" s="50">
        <v>2.9825036620642482</v>
      </c>
      <c r="DC119" s="50">
        <v>2.7789387421634508</v>
      </c>
      <c r="DD119" s="81"/>
      <c r="DE119" s="50">
        <v>4.2431456899572266</v>
      </c>
      <c r="DF119" s="50">
        <v>7.7877422494841904</v>
      </c>
      <c r="DG119" s="50">
        <v>3.0883224120830195</v>
      </c>
      <c r="DH119" s="50">
        <v>5.7638737246933438</v>
      </c>
      <c r="DI119" s="50">
        <v>5.8288604174897873</v>
      </c>
      <c r="DJ119" s="50">
        <v>4.0923634841901455</v>
      </c>
      <c r="DK119" s="50">
        <v>0</v>
      </c>
      <c r="DL119" s="50">
        <v>2.9190275696481653</v>
      </c>
      <c r="DM119" s="50">
        <v>0.64397214535443359</v>
      </c>
      <c r="DN119" s="50">
        <v>0.53836447171764423</v>
      </c>
      <c r="DO119" s="50">
        <v>8.6157557363003026</v>
      </c>
      <c r="DP119" s="50">
        <v>9.127992175363369</v>
      </c>
      <c r="DQ119" s="81"/>
      <c r="DS119" s="50">
        <v>24.513869763523807</v>
      </c>
      <c r="DT119" s="50">
        <v>10.283148922275085</v>
      </c>
      <c r="DU119" s="50">
        <v>16.411451147812951</v>
      </c>
      <c r="DV119" s="50">
        <v>12.895217667763211</v>
      </c>
      <c r="DW119" s="50">
        <v>15.511029259647826</v>
      </c>
      <c r="DX119" s="50">
        <v>11.955488544186853</v>
      </c>
      <c r="DY119" s="50">
        <v>5.0623277250999275</v>
      </c>
      <c r="DZ119" s="50">
        <v>9.2582129405079279</v>
      </c>
      <c r="EA119" s="50">
        <v>5.1085232976529733</v>
      </c>
      <c r="EB119" s="50">
        <v>15.943367903581157</v>
      </c>
      <c r="EC119" s="50">
        <v>4.7832899036346817</v>
      </c>
      <c r="ED119" s="50">
        <v>25.462219896837549</v>
      </c>
      <c r="EF119" s="50">
        <v>62.931286901953158</v>
      </c>
      <c r="EG119" s="50">
        <v>35.373492024355002</v>
      </c>
      <c r="EH119" s="50">
        <v>45.443869339601797</v>
      </c>
      <c r="EI119" s="50">
        <v>19.815326126309074</v>
      </c>
      <c r="EJ119" s="50">
        <v>14.929427402749898</v>
      </c>
      <c r="EK119" s="50">
        <v>28.958849141274754</v>
      </c>
      <c r="EL119" s="50">
        <v>25.945431737564746</v>
      </c>
      <c r="EM119" s="50">
        <v>15.591489770199489</v>
      </c>
      <c r="EN119" s="50">
        <v>35.267411399316394</v>
      </c>
      <c r="EO119" s="50">
        <v>34.242542312220792</v>
      </c>
      <c r="EP119" s="50">
        <v>53.853041436628111</v>
      </c>
      <c r="EQ119" s="50">
        <v>51.747669787166593</v>
      </c>
      <c r="ES119" s="50">
        <v>0.6639729354917514</v>
      </c>
      <c r="ET119" s="50">
        <v>0</v>
      </c>
      <c r="EU119" s="50">
        <v>4.1724841407023048</v>
      </c>
      <c r="EV119" s="50">
        <v>3.1171593857354063</v>
      </c>
      <c r="EW119" s="50">
        <v>0.75135730504493659</v>
      </c>
      <c r="EX119" s="50">
        <v>3.6486657333956405</v>
      </c>
      <c r="EY119" s="50">
        <v>0</v>
      </c>
      <c r="EZ119" s="50">
        <v>0</v>
      </c>
      <c r="FA119" s="50">
        <v>0</v>
      </c>
      <c r="FB119" s="50">
        <v>0</v>
      </c>
      <c r="FC119" s="50">
        <v>0</v>
      </c>
      <c r="FD119" s="50">
        <v>0</v>
      </c>
      <c r="FF119" s="50">
        <v>73.246727457877441</v>
      </c>
      <c r="FG119" s="50">
        <v>68.31427289399285</v>
      </c>
      <c r="FH119" s="50">
        <v>80.52999075080163</v>
      </c>
      <c r="FI119" s="50">
        <v>71.693922494839882</v>
      </c>
      <c r="FJ119" s="50">
        <v>36.169366081785178</v>
      </c>
      <c r="FK119" s="50">
        <v>3.3534761525266612</v>
      </c>
      <c r="FL119" s="50">
        <v>19.694735745260932</v>
      </c>
      <c r="FM119" s="50">
        <v>20.137534606064211</v>
      </c>
      <c r="FN119" s="50">
        <v>39.908206849720834</v>
      </c>
      <c r="FO119" s="50">
        <v>44.861940990742262</v>
      </c>
      <c r="FP119" s="50">
        <v>57.611285920980201</v>
      </c>
      <c r="FQ119" s="50">
        <v>64.03655554935834</v>
      </c>
      <c r="FS119" s="50">
        <v>8.0445069213433378</v>
      </c>
      <c r="FT119" s="50">
        <v>0.52390889356293213</v>
      </c>
      <c r="FU119" s="50">
        <v>0.5572226887985281</v>
      </c>
      <c r="FV119" s="50">
        <v>0</v>
      </c>
      <c r="FW119" s="50">
        <v>0</v>
      </c>
      <c r="FX119" s="50">
        <v>0.53616430527436842</v>
      </c>
      <c r="FY119" s="50">
        <v>0</v>
      </c>
      <c r="FZ119" s="50">
        <v>0</v>
      </c>
      <c r="GA119" s="50">
        <v>5.5982310407067217</v>
      </c>
      <c r="GB119" s="50">
        <v>0</v>
      </c>
      <c r="GC119" s="50">
        <v>0.54142078082887923</v>
      </c>
      <c r="GD119" s="50">
        <v>4.6191755217090602</v>
      </c>
    </row>
    <row r="120" spans="4:186" ht="15.75" thickBot="1" x14ac:dyDescent="0.3">
      <c r="D120" s="39">
        <v>0.375</v>
      </c>
      <c r="E120" s="50">
        <v>18.616240764947865</v>
      </c>
      <c r="F120" s="50">
        <v>13.473156882524783</v>
      </c>
      <c r="G120" s="50">
        <v>13.378227664862932</v>
      </c>
      <c r="H120" s="50">
        <v>3.5082281077384621</v>
      </c>
      <c r="I120" s="50">
        <v>12.651228624114706</v>
      </c>
      <c r="J120" s="50">
        <v>8.3425494903847159</v>
      </c>
      <c r="K120" s="50">
        <v>5.039524481409674</v>
      </c>
      <c r="L120" s="50">
        <v>9.9867835710039721</v>
      </c>
      <c r="M120" s="50">
        <v>13.832398563075477</v>
      </c>
      <c r="N120" s="50">
        <v>16.19005177650229</v>
      </c>
      <c r="O120" s="50">
        <v>4.4939242788934672</v>
      </c>
      <c r="P120" s="50">
        <v>10.364981119300547</v>
      </c>
      <c r="R120" s="50">
        <v>17.030687083864571</v>
      </c>
      <c r="S120" s="50">
        <v>10.940291933753002</v>
      </c>
      <c r="T120" s="50">
        <v>12.8362528235097</v>
      </c>
      <c r="U120" s="50">
        <v>4.3751007869168266</v>
      </c>
      <c r="V120" s="50">
        <v>20.490067065841973</v>
      </c>
      <c r="W120" s="50">
        <v>3.1600554768967712</v>
      </c>
      <c r="X120" s="50">
        <v>4.3248733983595971</v>
      </c>
      <c r="Y120" s="50">
        <v>5.3650577707099449</v>
      </c>
      <c r="Z120" s="50">
        <v>13.681501007180572</v>
      </c>
      <c r="AA120" s="50">
        <v>5.6304484539218054</v>
      </c>
      <c r="AB120" s="50">
        <v>0.56821904253459821</v>
      </c>
      <c r="AC120" s="50">
        <v>3.4198566515890287</v>
      </c>
      <c r="AE120" s="50">
        <v>11.818594974348839</v>
      </c>
      <c r="AF120" s="50">
        <v>0.67679293941052743</v>
      </c>
      <c r="AG120" s="50">
        <v>26.968480710080076</v>
      </c>
      <c r="AH120" s="50">
        <v>10.696945270682376</v>
      </c>
      <c r="AI120" s="50">
        <v>7.7420298986475293</v>
      </c>
      <c r="AJ120" s="50">
        <v>9.1991512122846277</v>
      </c>
      <c r="AK120" s="50">
        <v>7.9428219495071968</v>
      </c>
      <c r="AL120" s="50">
        <v>4.7712053459792507</v>
      </c>
      <c r="AM120" s="50">
        <v>10.932583884294557</v>
      </c>
      <c r="AN120" s="50">
        <v>11.97322884827344</v>
      </c>
      <c r="AO120" s="50">
        <v>3.5267411467367804</v>
      </c>
      <c r="AP120" s="50">
        <v>11.862639382442243</v>
      </c>
      <c r="AR120" s="50">
        <v>10.690772373461257</v>
      </c>
      <c r="AS120" s="50">
        <v>0</v>
      </c>
      <c r="AT120" s="50">
        <v>4.3454679990796272</v>
      </c>
      <c r="AU120" s="50">
        <v>17.381663303512493</v>
      </c>
      <c r="AV120" s="50">
        <v>9.3143988405972369</v>
      </c>
      <c r="AW120" s="50">
        <v>4.1852119279409816</v>
      </c>
      <c r="AX120" s="50">
        <v>3.2047462345302651</v>
      </c>
      <c r="AY120" s="50">
        <v>0.73663897438750414</v>
      </c>
      <c r="AZ120" s="50">
        <v>3.4348238224728664</v>
      </c>
      <c r="BA120" s="50">
        <v>3.8309209778800772</v>
      </c>
      <c r="BB120" s="50">
        <v>3.3624506602229265</v>
      </c>
      <c r="BC120" s="50">
        <v>0.60720131903802355</v>
      </c>
      <c r="BE120" s="50">
        <v>30.991448022477748</v>
      </c>
      <c r="BF120" s="50">
        <v>8.8065036255951377</v>
      </c>
      <c r="BG120" s="50">
        <v>34.983364492419803</v>
      </c>
      <c r="BH120" s="50">
        <v>23.181977010748273</v>
      </c>
      <c r="BI120" s="50">
        <v>8.5305221702669272</v>
      </c>
      <c r="BJ120" s="50">
        <v>4.7946606355770847</v>
      </c>
      <c r="BK120" s="50">
        <v>13.861732103518678</v>
      </c>
      <c r="BL120" s="50">
        <v>11.77465972210554</v>
      </c>
      <c r="BM120" s="50">
        <v>20.775037076140521</v>
      </c>
      <c r="BN120" s="50">
        <v>31.371966353261147</v>
      </c>
      <c r="BO120" s="50">
        <v>16.646083141208358</v>
      </c>
      <c r="BP120" s="50">
        <v>10.405337911652881</v>
      </c>
      <c r="BR120" s="50">
        <v>15.997968431239686</v>
      </c>
      <c r="BS120" s="50">
        <v>11.624851404477861</v>
      </c>
      <c r="BT120" s="50">
        <v>11.255901555304767</v>
      </c>
      <c r="BU120" s="50">
        <v>3.6014445923006182</v>
      </c>
      <c r="BV120" s="50">
        <v>5.2238793785613167</v>
      </c>
      <c r="BW120" s="50">
        <v>12.537258873705133</v>
      </c>
      <c r="BX120" s="50">
        <v>3.3760876896943732</v>
      </c>
      <c r="BY120" s="50">
        <v>0.58902286422516226</v>
      </c>
      <c r="BZ120" s="50">
        <v>4.5927285606365498</v>
      </c>
      <c r="CA120" s="50">
        <v>9.127992175363369</v>
      </c>
      <c r="CB120" s="50">
        <v>21.939088900818987</v>
      </c>
      <c r="CC120" s="50">
        <v>33.144881753030575</v>
      </c>
      <c r="CE120" s="50">
        <v>2.8718204986548876</v>
      </c>
      <c r="CF120" s="50">
        <v>4.8468706401179942</v>
      </c>
      <c r="CG120" s="50">
        <v>9.5414156183046082</v>
      </c>
      <c r="CH120" s="50">
        <v>8.1992303975739684</v>
      </c>
      <c r="CI120" s="50">
        <v>8.6550101202721645</v>
      </c>
      <c r="CJ120" s="50">
        <v>0.61291163903546286</v>
      </c>
      <c r="CK120" s="50">
        <v>0</v>
      </c>
      <c r="CL120" s="50">
        <v>0.50193413624485206</v>
      </c>
      <c r="CM120" s="50">
        <v>2.8437420624048344</v>
      </c>
      <c r="CN120" s="50">
        <v>9.4463823000490876</v>
      </c>
      <c r="CO120" s="50">
        <v>0</v>
      </c>
      <c r="CP120" s="50">
        <v>0</v>
      </c>
      <c r="CR120" s="50">
        <v>15.377544373251123</v>
      </c>
      <c r="CS120" s="50">
        <v>4.1911540168715922</v>
      </c>
      <c r="CT120" s="50">
        <v>5.4126763500144577</v>
      </c>
      <c r="CU120" s="50">
        <v>21.113019175784384</v>
      </c>
      <c r="CV120" s="50">
        <v>5.4246248586201045</v>
      </c>
      <c r="CW120" s="50">
        <v>9.8888105949673353</v>
      </c>
      <c r="CX120" s="50">
        <v>3.5264420337820521</v>
      </c>
      <c r="CY120" s="50">
        <v>5.8163252380951702</v>
      </c>
      <c r="CZ120" s="50">
        <v>8.6341785862391678</v>
      </c>
      <c r="DA120" s="50">
        <v>4.3972403093916457</v>
      </c>
      <c r="DB120" s="50">
        <v>3.4439428190167733</v>
      </c>
      <c r="DC120" s="50">
        <v>3.1130288747194585</v>
      </c>
      <c r="DD120" s="81"/>
      <c r="DE120" s="50">
        <v>4.3557897714908886</v>
      </c>
      <c r="DF120" s="50">
        <v>5.827516501938339</v>
      </c>
      <c r="DG120" s="50">
        <v>3.8025439012164273</v>
      </c>
      <c r="DH120" s="50">
        <v>13.284481370335218</v>
      </c>
      <c r="DI120" s="50">
        <v>10.486365488713027</v>
      </c>
      <c r="DJ120" s="50">
        <v>5.2765272648365631</v>
      </c>
      <c r="DK120" s="50">
        <v>2.7636558869892869</v>
      </c>
      <c r="DL120" s="50">
        <v>3.4728767481775367</v>
      </c>
      <c r="DM120" s="50">
        <v>3.5546326439640064</v>
      </c>
      <c r="DN120" s="50">
        <v>0.5554903915262156</v>
      </c>
      <c r="DO120" s="50">
        <v>10.401970851627773</v>
      </c>
      <c r="DP120" s="50">
        <v>11.086430371687664</v>
      </c>
      <c r="DQ120" s="81"/>
      <c r="DS120" s="50">
        <v>23.671869974762533</v>
      </c>
      <c r="DT120" s="50">
        <v>10.733443204359547</v>
      </c>
      <c r="DU120" s="50">
        <v>18.495552384919257</v>
      </c>
      <c r="DV120" s="50">
        <v>17.802897278413823</v>
      </c>
      <c r="DW120" s="50">
        <v>16.025315379908847</v>
      </c>
      <c r="DX120" s="50">
        <v>13.933610835554507</v>
      </c>
      <c r="DY120" s="50">
        <v>8.9440892555128979</v>
      </c>
      <c r="DZ120" s="50">
        <v>10.711357937209852</v>
      </c>
      <c r="EA120" s="50">
        <v>9.5299781207794272</v>
      </c>
      <c r="EB120" s="50">
        <v>18.43540429427804</v>
      </c>
      <c r="EC120" s="50">
        <v>8.7825077161244707</v>
      </c>
      <c r="ED120" s="50">
        <v>26.815251073513128</v>
      </c>
      <c r="EF120" s="50">
        <v>60.20105517723885</v>
      </c>
      <c r="EG120" s="50">
        <v>35.473135605374779</v>
      </c>
      <c r="EH120" s="50">
        <v>49.573219933500852</v>
      </c>
      <c r="EI120" s="50">
        <v>22.360083496666345</v>
      </c>
      <c r="EJ120" s="50">
        <v>16.888607560100596</v>
      </c>
      <c r="EK120" s="50">
        <v>30.525006079671691</v>
      </c>
      <c r="EL120" s="50">
        <v>27.083785222399772</v>
      </c>
      <c r="EM120" s="50">
        <v>17.403818226919256</v>
      </c>
      <c r="EN120" s="50">
        <v>38.416778308937602</v>
      </c>
      <c r="EO120" s="50">
        <v>41.474392769270544</v>
      </c>
      <c r="EP120" s="50">
        <v>63.567024245776317</v>
      </c>
      <c r="EQ120" s="50">
        <v>51.015933377868606</v>
      </c>
      <c r="ES120" s="50">
        <v>2.8640024798164765</v>
      </c>
      <c r="ET120" s="50">
        <v>0</v>
      </c>
      <c r="EU120" s="50">
        <v>8.1470560662310749</v>
      </c>
      <c r="EV120" s="50">
        <v>5.4854342897251449</v>
      </c>
      <c r="EW120" s="50">
        <v>4.0139272138970279</v>
      </c>
      <c r="EX120" s="50">
        <v>3.9606887849640628</v>
      </c>
      <c r="EY120" s="50">
        <v>0.52159421749158774</v>
      </c>
      <c r="EZ120" s="50">
        <v>0.52658817093097543</v>
      </c>
      <c r="FA120" s="50">
        <v>3.2911013274571439</v>
      </c>
      <c r="FB120" s="50">
        <v>0.59262911667656004</v>
      </c>
      <c r="FC120" s="50">
        <v>0</v>
      </c>
      <c r="FD120" s="50">
        <v>0.56069808020076228</v>
      </c>
      <c r="FF120" s="50">
        <v>76.172541700160252</v>
      </c>
      <c r="FG120" s="50">
        <v>68.285143500641965</v>
      </c>
      <c r="FH120" s="50">
        <v>84.174562623212182</v>
      </c>
      <c r="FI120" s="50">
        <v>67.815293304618393</v>
      </c>
      <c r="FJ120" s="50">
        <v>33.765224554496342</v>
      </c>
      <c r="FK120" s="50">
        <v>3.6581592214426206</v>
      </c>
      <c r="FL120" s="50">
        <v>18.828706691812773</v>
      </c>
      <c r="FM120" s="50">
        <v>24.803115998763971</v>
      </c>
      <c r="FN120" s="50">
        <v>35.406685790121131</v>
      </c>
      <c r="FO120" s="50">
        <v>42.026707983455601</v>
      </c>
      <c r="FP120" s="50">
        <v>62.271896493838398</v>
      </c>
      <c r="FQ120" s="50">
        <v>76.738527320004394</v>
      </c>
      <c r="FS120" s="50">
        <v>5.3413535733800988</v>
      </c>
      <c r="FT120" s="50">
        <v>0</v>
      </c>
      <c r="FU120" s="50">
        <v>2.8173921498838448</v>
      </c>
      <c r="FV120" s="50">
        <v>0.6205809350684891</v>
      </c>
      <c r="FW120" s="50">
        <v>0</v>
      </c>
      <c r="FX120" s="50">
        <v>0</v>
      </c>
      <c r="FY120" s="50">
        <v>0</v>
      </c>
      <c r="FZ120" s="50">
        <v>0.6127268786953568</v>
      </c>
      <c r="GA120" s="50">
        <v>8.9702956011941861</v>
      </c>
      <c r="GB120" s="50">
        <v>0</v>
      </c>
      <c r="GC120" s="50">
        <v>0</v>
      </c>
      <c r="GD120" s="50">
        <v>3.6996938560638259</v>
      </c>
    </row>
    <row r="121" spans="4:186" ht="15.75" thickBot="1" x14ac:dyDescent="0.3">
      <c r="D121" s="39">
        <v>0.41666666666666702</v>
      </c>
      <c r="E121" s="50">
        <v>17.202231613890987</v>
      </c>
      <c r="F121" s="50">
        <v>18.011675781869208</v>
      </c>
      <c r="G121" s="50">
        <v>16.135014820488532</v>
      </c>
      <c r="H121" s="50">
        <v>7.7447952385066108</v>
      </c>
      <c r="I121" s="50">
        <v>12.697316843458166</v>
      </c>
      <c r="J121" s="50">
        <v>9.3928112618716622</v>
      </c>
      <c r="K121" s="50">
        <v>8.7446676652671815</v>
      </c>
      <c r="L121" s="50">
        <v>15.618371643199431</v>
      </c>
      <c r="M121" s="50">
        <v>15.40240318310274</v>
      </c>
      <c r="N121" s="50">
        <v>23.814114182172613</v>
      </c>
      <c r="O121" s="50">
        <v>5.56046199354354</v>
      </c>
      <c r="P121" s="50">
        <v>8.8168378748356808</v>
      </c>
      <c r="R121" s="50">
        <v>17.230933885419486</v>
      </c>
      <c r="S121" s="50">
        <v>12.039115990844158</v>
      </c>
      <c r="T121" s="50">
        <v>16.272841654042164</v>
      </c>
      <c r="U121" s="50">
        <v>4.3858153147020094</v>
      </c>
      <c r="V121" s="50">
        <v>21.840277812595929</v>
      </c>
      <c r="W121" s="50">
        <v>4.0008985179503274</v>
      </c>
      <c r="X121" s="50">
        <v>5.4605758640776152</v>
      </c>
      <c r="Y121" s="50">
        <v>8.0445069213433325</v>
      </c>
      <c r="Z121" s="50">
        <v>15.987949017243247</v>
      </c>
      <c r="AA121" s="50">
        <v>9.8108951784973595</v>
      </c>
      <c r="AB121" s="50">
        <v>0.65788464791033796</v>
      </c>
      <c r="AC121" s="50">
        <v>4.2634802194558326</v>
      </c>
      <c r="AE121" s="50">
        <v>9.9279225230836072</v>
      </c>
      <c r="AF121" s="50">
        <v>0.73061297271047454</v>
      </c>
      <c r="AG121" s="50">
        <v>33.188937859479232</v>
      </c>
      <c r="AH121" s="50">
        <v>15.29251725037742</v>
      </c>
      <c r="AI121" s="50">
        <v>8.9806703524268858</v>
      </c>
      <c r="AJ121" s="50">
        <v>8.3065644236652716</v>
      </c>
      <c r="AK121" s="50">
        <v>8.871225344265417</v>
      </c>
      <c r="AL121" s="50">
        <v>4.4704100147356201</v>
      </c>
      <c r="AM121" s="50">
        <v>13.781976746829123</v>
      </c>
      <c r="AN121" s="50">
        <v>15.034072542420258</v>
      </c>
      <c r="AO121" s="50">
        <v>4.5266999350734931</v>
      </c>
      <c r="AP121" s="50">
        <v>10.264545957683843</v>
      </c>
      <c r="AR121" s="50">
        <v>10.731969909631863</v>
      </c>
      <c r="AS121" s="50">
        <v>0.66376413167695603</v>
      </c>
      <c r="AT121" s="50">
        <v>5.2706601112620772</v>
      </c>
      <c r="AU121" s="50">
        <v>15.623751722946549</v>
      </c>
      <c r="AV121" s="50">
        <v>11.491731903298911</v>
      </c>
      <c r="AW121" s="50">
        <v>5.2765272648365595</v>
      </c>
      <c r="AX121" s="50">
        <v>4.8262995548850549</v>
      </c>
      <c r="AY121" s="50">
        <v>3.393550177709955</v>
      </c>
      <c r="AZ121" s="50">
        <v>3.950678624285314</v>
      </c>
      <c r="BA121" s="50">
        <v>4.5656720929635064</v>
      </c>
      <c r="BB121" s="50">
        <v>4.5157570713187907</v>
      </c>
      <c r="BC121" s="50">
        <v>0.76412797974758861</v>
      </c>
      <c r="BE121" s="50">
        <v>28.852997010710933</v>
      </c>
      <c r="BF121" s="50">
        <v>11.55274708776126</v>
      </c>
      <c r="BG121" s="50">
        <v>35.672596794984841</v>
      </c>
      <c r="BH121" s="50">
        <v>24.920662287642475</v>
      </c>
      <c r="BI121" s="50">
        <v>10.026153237615594</v>
      </c>
      <c r="BJ121" s="50">
        <v>5.5730327393403645</v>
      </c>
      <c r="BK121" s="50">
        <v>13.140749926328196</v>
      </c>
      <c r="BL121" s="50">
        <v>13.306686492402235</v>
      </c>
      <c r="BM121" s="50">
        <v>24.065252839034791</v>
      </c>
      <c r="BN121" s="50">
        <v>35.850895513050993</v>
      </c>
      <c r="BO121" s="50">
        <v>20.876050045911903</v>
      </c>
      <c r="BP121" s="50">
        <v>12.286531299704144</v>
      </c>
      <c r="BR121" s="50">
        <v>15.753244577048017</v>
      </c>
      <c r="BS121" s="50">
        <v>12.113227988585475</v>
      </c>
      <c r="BT121" s="50">
        <v>15.484270733189014</v>
      </c>
      <c r="BU121" s="50">
        <v>4.6371024442629603</v>
      </c>
      <c r="BV121" s="50">
        <v>8.7626731524090271</v>
      </c>
      <c r="BW121" s="50">
        <v>13.506845669464674</v>
      </c>
      <c r="BX121" s="50">
        <v>4.5870236037063119</v>
      </c>
      <c r="BY121" s="50">
        <v>3.289673311280596</v>
      </c>
      <c r="BZ121" s="50">
        <v>9.7882471937411459</v>
      </c>
      <c r="CA121" s="50">
        <v>11.427091063272091</v>
      </c>
      <c r="CB121" s="50">
        <v>21.215123874431992</v>
      </c>
      <c r="CC121" s="50">
        <v>35.805552901842141</v>
      </c>
      <c r="CE121" s="50">
        <v>3.4817663601180961</v>
      </c>
      <c r="CF121" s="50">
        <v>8.4511279566083708</v>
      </c>
      <c r="CG121" s="50">
        <v>15.943367903581171</v>
      </c>
      <c r="CH121" s="50">
        <v>10.803629448009733</v>
      </c>
      <c r="CI121" s="50">
        <v>11.578298259463352</v>
      </c>
      <c r="CJ121" s="50">
        <v>2.7484291671244345</v>
      </c>
      <c r="CK121" s="50">
        <v>0.7835540438640114</v>
      </c>
      <c r="CL121" s="50">
        <v>0.59806604730709856</v>
      </c>
      <c r="CM121" s="50">
        <v>4.3005873031852691</v>
      </c>
      <c r="CN121" s="50">
        <v>11.774659722105556</v>
      </c>
      <c r="CO121" s="50">
        <v>0.61291163903546186</v>
      </c>
      <c r="CP121" s="50">
        <v>0.7159480949141046</v>
      </c>
      <c r="CR121" s="50">
        <v>18.285604886678239</v>
      </c>
      <c r="CS121" s="50">
        <v>5.4075609363921098</v>
      </c>
      <c r="CT121" s="50">
        <v>11.556616058622547</v>
      </c>
      <c r="CU121" s="50">
        <v>25.950419165559431</v>
      </c>
      <c r="CV121" s="50">
        <v>8.372227896206363</v>
      </c>
      <c r="CW121" s="50">
        <v>10.256539291931219</v>
      </c>
      <c r="CX121" s="50">
        <v>4.386853131856884</v>
      </c>
      <c r="CY121" s="50">
        <v>11.213373005065387</v>
      </c>
      <c r="CZ121" s="50">
        <v>10.256539291931212</v>
      </c>
      <c r="DA121" s="50">
        <v>8.6015108964155669</v>
      </c>
      <c r="DB121" s="50">
        <v>5.0493974607110275</v>
      </c>
      <c r="DC121" s="50">
        <v>3.5896276457329286</v>
      </c>
      <c r="DD121" s="81"/>
      <c r="DE121" s="50">
        <v>5.741491383776089</v>
      </c>
      <c r="DF121" s="50">
        <v>5.5946266426798346</v>
      </c>
      <c r="DG121" s="50">
        <v>5.4126763500144577</v>
      </c>
      <c r="DH121" s="50">
        <v>16.443906216497655</v>
      </c>
      <c r="DI121" s="50">
        <v>11.973228848273452</v>
      </c>
      <c r="DJ121" s="50">
        <v>5.4605758640776196</v>
      </c>
      <c r="DK121" s="50">
        <v>3.2047462345302695</v>
      </c>
      <c r="DL121" s="50">
        <v>4.0335232438951945</v>
      </c>
      <c r="DM121" s="50">
        <v>5.4729956679608467</v>
      </c>
      <c r="DN121" s="50">
        <v>0.69766081750477926</v>
      </c>
      <c r="DO121" s="50">
        <v>9.1224387428395257</v>
      </c>
      <c r="DP121" s="50">
        <v>11.427091063272091</v>
      </c>
      <c r="DQ121" s="81"/>
      <c r="DS121" s="50">
        <v>28.732720661409139</v>
      </c>
      <c r="DT121" s="50">
        <v>11.196694713791961</v>
      </c>
      <c r="DU121" s="50">
        <v>22.07656935238116</v>
      </c>
      <c r="DV121" s="50">
        <v>20.011408202116744</v>
      </c>
      <c r="DW121" s="50">
        <v>19.852125006964016</v>
      </c>
      <c r="DX121" s="50">
        <v>14.697475572228333</v>
      </c>
      <c r="DY121" s="50">
        <v>10.52703654427901</v>
      </c>
      <c r="DZ121" s="50">
        <v>11.065366861736155</v>
      </c>
      <c r="EA121" s="50">
        <v>11.391999851609004</v>
      </c>
      <c r="EB121" s="50">
        <v>23.624485322582121</v>
      </c>
      <c r="EC121" s="50">
        <v>10.11246962312876</v>
      </c>
      <c r="ED121" s="50">
        <v>28.05746347825842</v>
      </c>
      <c r="EF121" s="50">
        <v>60.954868384967881</v>
      </c>
      <c r="EG121" s="50">
        <v>35.773188740286962</v>
      </c>
      <c r="EH121" s="50">
        <v>56.585084292754225</v>
      </c>
      <c r="EI121" s="50">
        <v>24.212590713870007</v>
      </c>
      <c r="EJ121" s="50">
        <v>18.345426883668395</v>
      </c>
      <c r="EK121" s="50">
        <v>30.481952480830529</v>
      </c>
      <c r="EL121" s="50">
        <v>27.392869677973501</v>
      </c>
      <c r="EM121" s="50">
        <v>18.465462012756994</v>
      </c>
      <c r="EN121" s="50">
        <v>39.606887773215824</v>
      </c>
      <c r="EO121" s="50">
        <v>46.558756610901497</v>
      </c>
      <c r="EP121" s="50">
        <v>69.483443218417861</v>
      </c>
      <c r="EQ121" s="50">
        <v>51.747669787166522</v>
      </c>
      <c r="ES121" s="50">
        <v>2.942823873383837</v>
      </c>
      <c r="ET121" s="50">
        <v>0</v>
      </c>
      <c r="EU121" s="50">
        <v>14.66994147481627</v>
      </c>
      <c r="EV121" s="50">
        <v>8.8573051105532414</v>
      </c>
      <c r="EW121" s="50">
        <v>4.5231680497178068</v>
      </c>
      <c r="EX121" s="50">
        <v>4.4504700355141376</v>
      </c>
      <c r="EY121" s="50">
        <v>0.63327396241202338</v>
      </c>
      <c r="EZ121" s="50">
        <v>2.7560355165984967</v>
      </c>
      <c r="FA121" s="50">
        <v>4.5266999350734958</v>
      </c>
      <c r="FB121" s="50">
        <v>2.8796527320690846</v>
      </c>
      <c r="FC121" s="50">
        <v>0</v>
      </c>
      <c r="FD121" s="50">
        <v>0.63705845818158457</v>
      </c>
      <c r="FF121" s="50">
        <v>75.648268185526419</v>
      </c>
      <c r="FG121" s="50">
        <v>70.419703889620081</v>
      </c>
      <c r="FH121" s="50">
        <v>83.083466649491598</v>
      </c>
      <c r="FI121" s="50">
        <v>68.592538430059335</v>
      </c>
      <c r="FJ121" s="50">
        <v>34.551429371368265</v>
      </c>
      <c r="FK121" s="50">
        <v>4.0008985179503211</v>
      </c>
      <c r="FL121" s="50">
        <v>19.569424972217305</v>
      </c>
      <c r="FM121" s="50">
        <v>26.283519528489727</v>
      </c>
      <c r="FN121" s="50">
        <v>35.464885411006478</v>
      </c>
      <c r="FO121" s="50">
        <v>47.657190912351957</v>
      </c>
      <c r="FP121" s="50">
        <v>66.842547828288076</v>
      </c>
      <c r="FQ121" s="50">
        <v>72.470008611680484</v>
      </c>
      <c r="FS121" s="50">
        <v>8.2677938322536164</v>
      </c>
      <c r="FT121" s="50">
        <v>0.51111634142002504</v>
      </c>
      <c r="FU121" s="50">
        <v>2.8406335816499739</v>
      </c>
      <c r="FV121" s="50">
        <v>2.9494568322881225</v>
      </c>
      <c r="FW121" s="50">
        <v>3.367378955325905</v>
      </c>
      <c r="FX121" s="50">
        <v>0.60910080041311898</v>
      </c>
      <c r="FY121" s="50">
        <v>0.56593821542908029</v>
      </c>
      <c r="FZ121" s="50">
        <v>3.2982476075221396</v>
      </c>
      <c r="GA121" s="50">
        <v>10.318699967508318</v>
      </c>
      <c r="GB121" s="50">
        <v>0.52825987816412656</v>
      </c>
      <c r="GC121" s="50">
        <v>0.63220442023057399</v>
      </c>
      <c r="GD121" s="50">
        <v>3.03930234360109</v>
      </c>
    </row>
    <row r="122" spans="4:186" ht="15.75" thickBot="1" x14ac:dyDescent="0.3">
      <c r="D122" s="39">
        <v>0.45833333333333298</v>
      </c>
      <c r="E122" s="50">
        <v>22.280456345310501</v>
      </c>
      <c r="F122" s="50">
        <v>21.859503408158893</v>
      </c>
      <c r="G122" s="50">
        <v>26.020310282307147</v>
      </c>
      <c r="H122" s="50">
        <v>9.4710299700936549</v>
      </c>
      <c r="I122" s="50">
        <v>14.929427402749875</v>
      </c>
      <c r="J122" s="50">
        <v>12.419428267929041</v>
      </c>
      <c r="K122" s="50">
        <v>12.628226395890431</v>
      </c>
      <c r="L122" s="50">
        <v>18.077252207095722</v>
      </c>
      <c r="M122" s="50">
        <v>21.181052482861393</v>
      </c>
      <c r="N122" s="50">
        <v>28.41361887502697</v>
      </c>
      <c r="O122" s="50">
        <v>8.5606444599274347</v>
      </c>
      <c r="P122" s="50">
        <v>8.5305221702669272</v>
      </c>
      <c r="R122" s="50">
        <v>19.25847598841257</v>
      </c>
      <c r="S122" s="50">
        <v>13.367139087038618</v>
      </c>
      <c r="T122" s="50">
        <v>19.978638435374563</v>
      </c>
      <c r="U122" s="50">
        <v>4.3751007869168301</v>
      </c>
      <c r="V122" s="50">
        <v>23.424307613759147</v>
      </c>
      <c r="W122" s="50">
        <v>5.0848178910153132</v>
      </c>
      <c r="X122" s="50">
        <v>9.5033261798513262</v>
      </c>
      <c r="Y122" s="50">
        <v>9.849801525248278</v>
      </c>
      <c r="Z122" s="50">
        <v>17.802897278413838</v>
      </c>
      <c r="AA122" s="50">
        <v>12.445211490255065</v>
      </c>
      <c r="AB122" s="50">
        <v>0.75871841226644987</v>
      </c>
      <c r="AC122" s="50">
        <v>5.2472349895638049</v>
      </c>
      <c r="AE122" s="50">
        <v>12.174017978943262</v>
      </c>
      <c r="AF122" s="50">
        <v>3.0897893627593302</v>
      </c>
      <c r="AG122" s="50">
        <v>34.817663533997319</v>
      </c>
      <c r="AH122" s="50">
        <v>16.101137618082042</v>
      </c>
      <c r="AI122" s="50">
        <v>10.405337911652881</v>
      </c>
      <c r="AJ122" s="50">
        <v>11.682750392230444</v>
      </c>
      <c r="AK122" s="50">
        <v>9.2582129405079332</v>
      </c>
      <c r="AL122" s="50">
        <v>4.8706790442144241</v>
      </c>
      <c r="AM122" s="50">
        <v>16.271920219472193</v>
      </c>
      <c r="AN122" s="50">
        <v>16.550845517713118</v>
      </c>
      <c r="AO122" s="50">
        <v>4.2583905102209201</v>
      </c>
      <c r="AP122" s="50">
        <v>14.903342212259965</v>
      </c>
      <c r="AR122" s="50">
        <v>17.519714528234093</v>
      </c>
      <c r="AS122" s="50">
        <v>4.773557882402887</v>
      </c>
      <c r="AT122" s="50">
        <v>9.5414156183045993</v>
      </c>
      <c r="AU122" s="50">
        <v>21.215123874431974</v>
      </c>
      <c r="AV122" s="50">
        <v>12.789828807726563</v>
      </c>
      <c r="AW122" s="50">
        <v>4.6817612314635397</v>
      </c>
      <c r="AX122" s="50">
        <v>4.6191755217090575</v>
      </c>
      <c r="AY122" s="50">
        <v>4.0237172759636071</v>
      </c>
      <c r="AZ122" s="50">
        <v>4.5266999350734931</v>
      </c>
      <c r="BA122" s="50">
        <v>5.6059682776060109</v>
      </c>
      <c r="BB122" s="50">
        <v>5.7381804176120426</v>
      </c>
      <c r="BC122" s="50">
        <v>3.3154408706975502</v>
      </c>
      <c r="BE122" s="50">
        <v>32.099196956121247</v>
      </c>
      <c r="BF122" s="50">
        <v>14.931291794464354</v>
      </c>
      <c r="BG122" s="50">
        <v>34.348143958506355</v>
      </c>
      <c r="BH122" s="50">
        <v>28.339503333586485</v>
      </c>
      <c r="BI122" s="50">
        <v>11.66529825958815</v>
      </c>
      <c r="BJ122" s="50">
        <v>9.295645023065445</v>
      </c>
      <c r="BK122" s="50">
        <v>15.218376121033607</v>
      </c>
      <c r="BL122" s="50">
        <v>13.426063952171454</v>
      </c>
      <c r="BM122" s="50">
        <v>25.989093405349841</v>
      </c>
      <c r="BN122" s="50">
        <v>35.309304974111775</v>
      </c>
      <c r="BO122" s="50">
        <v>24.102031110066964</v>
      </c>
      <c r="BP122" s="50">
        <v>12.882789042297563</v>
      </c>
      <c r="BR122" s="50">
        <v>19.538180552939856</v>
      </c>
      <c r="BS122" s="50">
        <v>15.665489238907835</v>
      </c>
      <c r="BT122" s="50">
        <v>19.569424972217298</v>
      </c>
      <c r="BU122" s="50">
        <v>5.6615588492382809</v>
      </c>
      <c r="BV122" s="50">
        <v>11.470157944161848</v>
      </c>
      <c r="BW122" s="50">
        <v>16.472687842789696</v>
      </c>
      <c r="BX122" s="50">
        <v>5.5087571391781296</v>
      </c>
      <c r="BY122" s="50">
        <v>5.1542285768802838</v>
      </c>
      <c r="BZ122" s="50">
        <v>12.871144461162617</v>
      </c>
      <c r="CA122" s="50">
        <v>13.259134352262471</v>
      </c>
      <c r="CB122" s="50">
        <v>25.222880285849008</v>
      </c>
      <c r="CC122" s="50">
        <v>33.935501711618109</v>
      </c>
      <c r="CE122" s="50">
        <v>3.9555201416689623</v>
      </c>
      <c r="CF122" s="50">
        <v>11.243739588172009</v>
      </c>
      <c r="CG122" s="50">
        <v>21.975093962953714</v>
      </c>
      <c r="CH122" s="50">
        <v>13.631446784921469</v>
      </c>
      <c r="CI122" s="50">
        <v>15.007865565391459</v>
      </c>
      <c r="CJ122" s="50">
        <v>3.3894702243065691</v>
      </c>
      <c r="CK122" s="50">
        <v>4.2838796118325382</v>
      </c>
      <c r="CL122" s="50">
        <v>2.7484291671244323</v>
      </c>
      <c r="CM122" s="50">
        <v>4.967390300719714</v>
      </c>
      <c r="CN122" s="50">
        <v>11.796613712210265</v>
      </c>
      <c r="CO122" s="50">
        <v>2.8437420624048344</v>
      </c>
      <c r="CP122" s="50">
        <v>3.2982476075221396</v>
      </c>
      <c r="CR122" s="50">
        <v>22.726509864206164</v>
      </c>
      <c r="CS122" s="50">
        <v>7.9361940608984813</v>
      </c>
      <c r="CT122" s="50">
        <v>15.430846039495192</v>
      </c>
      <c r="CU122" s="50">
        <v>29.840998061327632</v>
      </c>
      <c r="CV122" s="50">
        <v>8.7626731524090324</v>
      </c>
      <c r="CW122" s="50">
        <v>12.279008933811205</v>
      </c>
      <c r="CX122" s="50">
        <v>5.6549997934907967</v>
      </c>
      <c r="CY122" s="50">
        <v>13.046551361974959</v>
      </c>
      <c r="CZ122" s="50">
        <v>12.419428267929041</v>
      </c>
      <c r="DA122" s="50">
        <v>12.85950689906371</v>
      </c>
      <c r="DB122" s="50">
        <v>5.8154901990595897</v>
      </c>
      <c r="DC122" s="50">
        <v>4.243145689957224</v>
      </c>
      <c r="DD122" s="81"/>
      <c r="DE122" s="50">
        <v>8.9989982454566722</v>
      </c>
      <c r="DF122" s="50">
        <v>9.4836411934319074</v>
      </c>
      <c r="DG122" s="50">
        <v>9.4843195331288612</v>
      </c>
      <c r="DH122" s="50">
        <v>20.90979365476263</v>
      </c>
      <c r="DI122" s="50">
        <v>15.377544373251132</v>
      </c>
      <c r="DJ122" s="50">
        <v>10.297951917493309</v>
      </c>
      <c r="DK122" s="50">
        <v>3.6535635445663535</v>
      </c>
      <c r="DL122" s="50">
        <v>4.5231680497178131</v>
      </c>
      <c r="DM122" s="50">
        <v>9.7682166804649047</v>
      </c>
      <c r="DN122" s="50">
        <v>3.0883224120830195</v>
      </c>
      <c r="DO122" s="50">
        <v>12.070370739857143</v>
      </c>
      <c r="DP122" s="50">
        <v>10.897818432687332</v>
      </c>
      <c r="DQ122" s="81"/>
      <c r="DS122" s="50">
        <v>32.881363613927888</v>
      </c>
      <c r="DT122" s="50">
        <v>12.162804576535994</v>
      </c>
      <c r="DU122" s="50">
        <v>26.853503922349443</v>
      </c>
      <c r="DV122" s="50">
        <v>22.078827901965322</v>
      </c>
      <c r="DW122" s="50">
        <v>22.588634549446351</v>
      </c>
      <c r="DX122" s="50">
        <v>14.858199891521934</v>
      </c>
      <c r="DY122" s="50">
        <v>13.594388776468625</v>
      </c>
      <c r="DZ122" s="50">
        <v>13.046551361974947</v>
      </c>
      <c r="EA122" s="50">
        <v>13.309067079162494</v>
      </c>
      <c r="EB122" s="50">
        <v>26.321265122816314</v>
      </c>
      <c r="EC122" s="50">
        <v>12.799104641143423</v>
      </c>
      <c r="ED122" s="50">
        <v>33.854471797942466</v>
      </c>
      <c r="EF122" s="50">
        <v>57.30912944427849</v>
      </c>
      <c r="EG122" s="50">
        <v>34.436168563367474</v>
      </c>
      <c r="EH122" s="50">
        <v>61.207530730946218</v>
      </c>
      <c r="EI122" s="50">
        <v>25.642405554423782</v>
      </c>
      <c r="EJ122" s="50">
        <v>18.555831161203077</v>
      </c>
      <c r="EK122" s="50">
        <v>30.870895228543926</v>
      </c>
      <c r="EL122" s="50">
        <v>28.732720661409161</v>
      </c>
      <c r="EM122" s="50">
        <v>18.676781337972017</v>
      </c>
      <c r="EN122" s="50">
        <v>39.857881248023695</v>
      </c>
      <c r="EO122" s="50">
        <v>52.087741012473529</v>
      </c>
      <c r="EP122" s="50">
        <v>68.722653865085007</v>
      </c>
      <c r="EQ122" s="50">
        <v>52.944430252663821</v>
      </c>
      <c r="ES122" s="50">
        <v>3.5805552970931984</v>
      </c>
      <c r="ET122" s="50">
        <v>0.77518876920685009</v>
      </c>
      <c r="EU122" s="50">
        <v>16.190051776502301</v>
      </c>
      <c r="EV122" s="50">
        <v>9.9494779760070262</v>
      </c>
      <c r="EW122" s="50">
        <v>7.8755102587016115</v>
      </c>
      <c r="EX122" s="50">
        <v>4.4721619716123922</v>
      </c>
      <c r="EY122" s="50">
        <v>3.1544985224669606</v>
      </c>
      <c r="EZ122" s="50">
        <v>3.6078182918545725</v>
      </c>
      <c r="FA122" s="50">
        <v>5.2040816848464608</v>
      </c>
      <c r="FB122" s="50">
        <v>3.9265302889736025</v>
      </c>
      <c r="FC122" s="50">
        <v>0</v>
      </c>
      <c r="FD122" s="50">
        <v>3.0637470179056687</v>
      </c>
      <c r="FF122" s="50">
        <v>74.180274930117946</v>
      </c>
      <c r="FG122" s="50">
        <v>69.011351962118923</v>
      </c>
      <c r="FH122" s="50">
        <v>92.444904985382621</v>
      </c>
      <c r="FI122" s="50">
        <v>69.441230958373254</v>
      </c>
      <c r="FJ122" s="50">
        <v>37.368764248676833</v>
      </c>
      <c r="FK122" s="50">
        <v>4.8747607222687517</v>
      </c>
      <c r="FL122" s="50">
        <v>20.977389918213209</v>
      </c>
      <c r="FM122" s="50">
        <v>25.721658289173952</v>
      </c>
      <c r="FN122" s="50">
        <v>37.636766266093481</v>
      </c>
      <c r="FO122" s="50">
        <v>46.730953084396127</v>
      </c>
      <c r="FP122" s="50">
        <v>66.176347959282893</v>
      </c>
      <c r="FQ122" s="50">
        <v>75.188775720319342</v>
      </c>
      <c r="FS122" s="50">
        <v>9.6947911217624227</v>
      </c>
      <c r="FT122" s="50">
        <v>0.72145178888766903</v>
      </c>
      <c r="FU122" s="50">
        <v>4.3043439703721793</v>
      </c>
      <c r="FV122" s="50">
        <v>0.78319134334028429</v>
      </c>
      <c r="FW122" s="50">
        <v>3.8025439012164259</v>
      </c>
      <c r="FX122" s="50">
        <v>0.62443945836473069</v>
      </c>
      <c r="FY122" s="50">
        <v>0.66787864866026536</v>
      </c>
      <c r="FZ122" s="50">
        <v>3.8880979664224826</v>
      </c>
      <c r="GA122" s="50">
        <v>5.3987586142963231</v>
      </c>
      <c r="GB122" s="50">
        <v>0</v>
      </c>
      <c r="GC122" s="50">
        <v>2.8197105670071543</v>
      </c>
      <c r="GD122" s="50">
        <v>0.71390058015563906</v>
      </c>
    </row>
    <row r="123" spans="4:186" ht="15.75" thickBot="1" x14ac:dyDescent="0.3">
      <c r="D123" s="39">
        <v>0.5</v>
      </c>
      <c r="E123" s="50">
        <v>29.909482577313891</v>
      </c>
      <c r="F123" s="50">
        <v>23.944673407608263</v>
      </c>
      <c r="G123" s="50">
        <v>33.012947394354889</v>
      </c>
      <c r="H123" s="50">
        <v>9.6089554398853991</v>
      </c>
      <c r="I123" s="50">
        <v>16.747320446567748</v>
      </c>
      <c r="J123" s="50">
        <v>17.292272067822612</v>
      </c>
      <c r="K123" s="50">
        <v>11.513332897468961</v>
      </c>
      <c r="L123" s="50">
        <v>20.651659913139259</v>
      </c>
      <c r="M123" s="50">
        <v>26.770668684379462</v>
      </c>
      <c r="N123" s="50">
        <v>30.530564333928876</v>
      </c>
      <c r="O123" s="50">
        <v>9.1991512122846277</v>
      </c>
      <c r="P123" s="50">
        <v>8.3373194163232167</v>
      </c>
      <c r="R123" s="50">
        <v>22.417076035536212</v>
      </c>
      <c r="S123" s="50">
        <v>15.310142124461073</v>
      </c>
      <c r="T123" s="50">
        <v>20.879313968677391</v>
      </c>
      <c r="U123" s="50">
        <v>4.3858153147020067</v>
      </c>
      <c r="V123" s="50">
        <v>24.262631481932306</v>
      </c>
      <c r="W123" s="50">
        <v>8.1636589488043647</v>
      </c>
      <c r="X123" s="50">
        <v>8.8349422590737348</v>
      </c>
      <c r="Y123" s="50">
        <v>10.164761702152296</v>
      </c>
      <c r="Z123" s="50">
        <v>19.717767256434062</v>
      </c>
      <c r="AA123" s="50">
        <v>12.674258767661076</v>
      </c>
      <c r="AB123" s="50">
        <v>2.9991192432585563</v>
      </c>
      <c r="AC123" s="50">
        <v>8.3373194163232256</v>
      </c>
      <c r="AE123" s="50">
        <v>19.946959839108725</v>
      </c>
      <c r="AF123" s="50">
        <v>5.0082819803849965</v>
      </c>
      <c r="AG123" s="50">
        <v>36.078182848929856</v>
      </c>
      <c r="AH123" s="50">
        <v>18.261712548821926</v>
      </c>
      <c r="AI123" s="50">
        <v>13.837284609855859</v>
      </c>
      <c r="AJ123" s="50">
        <v>12.51363339209812</v>
      </c>
      <c r="AK123" s="50">
        <v>11.107520595028044</v>
      </c>
      <c r="AL123" s="50">
        <v>7.8755102587016204</v>
      </c>
      <c r="AM123" s="50">
        <v>18.138600295822108</v>
      </c>
      <c r="AN123" s="50">
        <v>17.374924234660334</v>
      </c>
      <c r="AO123" s="50">
        <v>3.9108066444862399</v>
      </c>
      <c r="AP123" s="50">
        <v>17.288434173614252</v>
      </c>
      <c r="AR123" s="50">
        <v>21.605678378881908</v>
      </c>
      <c r="AS123" s="50">
        <v>5.0713049283912461</v>
      </c>
      <c r="AT123" s="50">
        <v>10.144882773561202</v>
      </c>
      <c r="AU123" s="50">
        <v>19.45917690380907</v>
      </c>
      <c r="AV123" s="50">
        <v>13.474014135348432</v>
      </c>
      <c r="AW123" s="50">
        <v>4.4613072142879977</v>
      </c>
      <c r="AX123" s="50">
        <v>5.3888319951597836</v>
      </c>
      <c r="AY123" s="50">
        <v>4.8595587767226034</v>
      </c>
      <c r="AZ123" s="50">
        <v>4.794660635577082</v>
      </c>
      <c r="BA123" s="50">
        <v>9.2395346416249158</v>
      </c>
      <c r="BB123" s="50">
        <v>5.5103680438776941</v>
      </c>
      <c r="BC123" s="50">
        <v>4.397240309391643</v>
      </c>
      <c r="BE123" s="50">
        <v>28.812867674308219</v>
      </c>
      <c r="BF123" s="50">
        <v>16.733235232464565</v>
      </c>
      <c r="BG123" s="50">
        <v>35.7651726921003</v>
      </c>
      <c r="BH123" s="50">
        <v>32.549583914974718</v>
      </c>
      <c r="BI123" s="50">
        <v>11.928910958052462</v>
      </c>
      <c r="BJ123" s="50">
        <v>9.7882471937411353</v>
      </c>
      <c r="BK123" s="50">
        <v>17.958907234075536</v>
      </c>
      <c r="BL123" s="50">
        <v>14.877287424086509</v>
      </c>
      <c r="BM123" s="50">
        <v>26.770668684379444</v>
      </c>
      <c r="BN123" s="50">
        <v>36.719693646514543</v>
      </c>
      <c r="BO123" s="50">
        <v>21.626834579259356</v>
      </c>
      <c r="BP123" s="50">
        <v>12.836252823509685</v>
      </c>
      <c r="BR123" s="50">
        <v>21.605678378881901</v>
      </c>
      <c r="BS123" s="50">
        <v>22.842658753501645</v>
      </c>
      <c r="BT123" s="50">
        <v>24.028547144822536</v>
      </c>
      <c r="BU123" s="50">
        <v>9.6287677129102924</v>
      </c>
      <c r="BV123" s="50">
        <v>14.981689061588337</v>
      </c>
      <c r="BW123" s="50">
        <v>19.202857362894509</v>
      </c>
      <c r="BX123" s="50">
        <v>9.3708116013483718</v>
      </c>
      <c r="BY123" s="50">
        <v>8.2851388486305222</v>
      </c>
      <c r="BZ123" s="50">
        <v>17.203187842370848</v>
      </c>
      <c r="CA123" s="50">
        <v>18.435404294278069</v>
      </c>
      <c r="CB123" s="50">
        <v>25.989093405349834</v>
      </c>
      <c r="CC123" s="50">
        <v>36.043861100859061</v>
      </c>
      <c r="CE123" s="50">
        <v>5.235548501680892</v>
      </c>
      <c r="CF123" s="50">
        <v>16.952445152489034</v>
      </c>
      <c r="CG123" s="50">
        <v>24.084230496968104</v>
      </c>
      <c r="CH123" s="50">
        <v>16.072790551324974</v>
      </c>
      <c r="CI123" s="50">
        <v>18.225913078966339</v>
      </c>
      <c r="CJ123" s="50">
        <v>4.343061934115152</v>
      </c>
      <c r="CK123" s="50">
        <v>5.2823987708986637</v>
      </c>
      <c r="CL123" s="50">
        <v>3.2300689590616862</v>
      </c>
      <c r="CM123" s="50">
        <v>5.8154901990595764</v>
      </c>
      <c r="CN123" s="50">
        <v>11.513332897468961</v>
      </c>
      <c r="CO123" s="50">
        <v>3.3624506602229252</v>
      </c>
      <c r="CP123" s="50">
        <v>3.7837039162305159</v>
      </c>
      <c r="CR123" s="50">
        <v>27.122292968138645</v>
      </c>
      <c r="CS123" s="50">
        <v>8.9271389961185115</v>
      </c>
      <c r="CT123" s="50">
        <v>17.753048413081594</v>
      </c>
      <c r="CU123" s="50">
        <v>30.568100199544034</v>
      </c>
      <c r="CV123" s="50">
        <v>9.183650511415296</v>
      </c>
      <c r="CW123" s="50">
        <v>13.358329461386045</v>
      </c>
      <c r="CX123" s="50">
        <v>8.3373194163232167</v>
      </c>
      <c r="CY123" s="50">
        <v>13.666956535322411</v>
      </c>
      <c r="CZ123" s="50">
        <v>15.101476723035706</v>
      </c>
      <c r="DA123" s="50">
        <v>15.511029259647826</v>
      </c>
      <c r="DB123" s="50">
        <v>8.615755736300315</v>
      </c>
      <c r="DC123" s="50">
        <v>4.9377570851403965</v>
      </c>
      <c r="DD123" s="81"/>
      <c r="DE123" s="50">
        <v>7.775257449539156</v>
      </c>
      <c r="DF123" s="50">
        <v>9.5891703628384253</v>
      </c>
      <c r="DG123" s="50">
        <v>10.344841912918566</v>
      </c>
      <c r="DH123" s="50">
        <v>22.289547007744517</v>
      </c>
      <c r="DI123" s="50">
        <v>16.355913289260204</v>
      </c>
      <c r="DJ123" s="50">
        <v>13.137602692605437</v>
      </c>
      <c r="DK123" s="50">
        <v>4.3868531318568875</v>
      </c>
      <c r="DL123" s="50">
        <v>4.7492856007910209</v>
      </c>
      <c r="DM123" s="50">
        <v>9.451434741892518</v>
      </c>
      <c r="DN123" s="50">
        <v>4.4076438704837848</v>
      </c>
      <c r="DO123" s="50">
        <v>16.646083141208351</v>
      </c>
      <c r="DP123" s="50">
        <v>12.859506899063717</v>
      </c>
      <c r="DQ123" s="81"/>
      <c r="DS123" s="50">
        <v>39.79787061274795</v>
      </c>
      <c r="DT123" s="50">
        <v>13.446600076346282</v>
      </c>
      <c r="DU123" s="50">
        <v>28.692702950364534</v>
      </c>
      <c r="DV123" s="50">
        <v>23.912832395152641</v>
      </c>
      <c r="DW123" s="50">
        <v>26.170499293867906</v>
      </c>
      <c r="DX123" s="50">
        <v>16.879163790947477</v>
      </c>
      <c r="DY123" s="50">
        <v>14.903342212259952</v>
      </c>
      <c r="DZ123" s="50">
        <v>15.591489770199489</v>
      </c>
      <c r="EA123" s="50">
        <v>16.849910480666345</v>
      </c>
      <c r="EB123" s="50">
        <v>27.626219898037089</v>
      </c>
      <c r="EC123" s="50">
        <v>13.064571097284446</v>
      </c>
      <c r="ED123" s="50">
        <v>33.891789177219557</v>
      </c>
      <c r="EF123" s="50">
        <v>58.484665062657001</v>
      </c>
      <c r="EG123" s="50">
        <v>35.210475441590347</v>
      </c>
      <c r="EH123" s="50">
        <v>62.609662550172089</v>
      </c>
      <c r="EI123" s="50">
        <v>25.834626687983707</v>
      </c>
      <c r="EJ123" s="50">
        <v>18.859190290904536</v>
      </c>
      <c r="EK123" s="50">
        <v>32.235891149166854</v>
      </c>
      <c r="EL123" s="50">
        <v>31.798403234200666</v>
      </c>
      <c r="EM123" s="50">
        <v>18.798255959131957</v>
      </c>
      <c r="EN123" s="50">
        <v>40.66818210203887</v>
      </c>
      <c r="EO123" s="50">
        <v>52.944430252663786</v>
      </c>
      <c r="EP123" s="50">
        <v>70.826935671722111</v>
      </c>
      <c r="EQ123" s="50">
        <v>52.944430252663821</v>
      </c>
      <c r="ES123" s="50">
        <v>5.5208465799448749</v>
      </c>
      <c r="ET123" s="50">
        <v>2.9026718791535191</v>
      </c>
      <c r="EU123" s="50">
        <v>15.034072542420258</v>
      </c>
      <c r="EV123" s="50">
        <v>11.215496884030332</v>
      </c>
      <c r="EW123" s="50">
        <v>10.244537101805266</v>
      </c>
      <c r="EX123" s="50">
        <v>5.5856224169797013</v>
      </c>
      <c r="EY123" s="50">
        <v>3.2216132854562836</v>
      </c>
      <c r="EZ123" s="50">
        <v>4.7712053459792507</v>
      </c>
      <c r="FA123" s="50">
        <v>8.004860279557569</v>
      </c>
      <c r="FB123" s="50">
        <v>4.8484554479441684</v>
      </c>
      <c r="FC123" s="50">
        <v>0.64594751865871358</v>
      </c>
      <c r="FD123" s="50">
        <v>3.5714982475200614</v>
      </c>
      <c r="FF123" s="50">
        <v>85.227748189404991</v>
      </c>
      <c r="FG123" s="50">
        <v>69.713156971988212</v>
      </c>
      <c r="FH123" s="50">
        <v>84.613489086093566</v>
      </c>
      <c r="FI123" s="50">
        <v>69.895806793944033</v>
      </c>
      <c r="FJ123" s="50">
        <v>39.265302813970351</v>
      </c>
      <c r="FK123" s="50">
        <v>4.3430619341151466</v>
      </c>
      <c r="FL123" s="50">
        <v>15.324365592638435</v>
      </c>
      <c r="FM123" s="50">
        <v>35.166283675843374</v>
      </c>
      <c r="FN123" s="50">
        <v>35.920495172621756</v>
      </c>
      <c r="FO123" s="50">
        <v>52.144563997662523</v>
      </c>
      <c r="FP123" s="50">
        <v>67.513203867148491</v>
      </c>
      <c r="FQ123" s="50">
        <v>70.145638323120011</v>
      </c>
      <c r="FS123" s="50">
        <v>11.255901555304773</v>
      </c>
      <c r="FT123" s="50">
        <v>3.3707984554964381</v>
      </c>
      <c r="FU123" s="50">
        <v>10.960449420309518</v>
      </c>
      <c r="FV123" s="50">
        <v>2.9248325522688265</v>
      </c>
      <c r="FW123" s="50">
        <v>2.9348774585815196</v>
      </c>
      <c r="FX123" s="50">
        <v>5.3741629409700717</v>
      </c>
      <c r="FY123" s="50">
        <v>3.7089662674342567</v>
      </c>
      <c r="FZ123" s="50">
        <v>5.5208465799448749</v>
      </c>
      <c r="GA123" s="50">
        <v>8.4511279566083655</v>
      </c>
      <c r="GB123" s="50">
        <v>0</v>
      </c>
      <c r="GC123" s="50">
        <v>3.6391886842848908</v>
      </c>
      <c r="GD123" s="50">
        <v>0.56944971453866877</v>
      </c>
    </row>
    <row r="124" spans="4:186" ht="15.75" thickBot="1" x14ac:dyDescent="0.3">
      <c r="D124" s="39">
        <v>0.54166666666666696</v>
      </c>
      <c r="E124" s="50">
        <v>25.204531925545844</v>
      </c>
      <c r="F124" s="50">
        <v>25.549386036235731</v>
      </c>
      <c r="G124" s="50">
        <v>33.100864651543091</v>
      </c>
      <c r="H124" s="50">
        <v>10.889485705815485</v>
      </c>
      <c r="I124" s="50">
        <v>21.672534479175631</v>
      </c>
      <c r="J124" s="50">
        <v>16.530351808658445</v>
      </c>
      <c r="K124" s="50">
        <v>13.788475890863333</v>
      </c>
      <c r="L124" s="50">
        <v>19.757591237525233</v>
      </c>
      <c r="M124" s="50">
        <v>24.471876847866795</v>
      </c>
      <c r="N124" s="50">
        <v>27.548289845593448</v>
      </c>
      <c r="O124" s="50">
        <v>10.360279635399051</v>
      </c>
      <c r="P124" s="50">
        <v>7.9597095879749187</v>
      </c>
      <c r="R124" s="50">
        <v>26.359046837326133</v>
      </c>
      <c r="S124" s="50">
        <v>13.794570693732661</v>
      </c>
      <c r="T124" s="50">
        <v>25.64735407434603</v>
      </c>
      <c r="U124" s="50">
        <v>4.8174561314247288</v>
      </c>
      <c r="V124" s="50">
        <v>24.298417068326277</v>
      </c>
      <c r="W124" s="50">
        <v>8.9892202692255658</v>
      </c>
      <c r="X124" s="50">
        <v>9.5033261798513262</v>
      </c>
      <c r="Y124" s="50">
        <v>10.085401528102869</v>
      </c>
      <c r="Z124" s="50">
        <v>19.685318935044453</v>
      </c>
      <c r="AA124" s="50">
        <v>11.862639382442243</v>
      </c>
      <c r="AB124" s="50">
        <v>3.2911013274571461</v>
      </c>
      <c r="AC124" s="50">
        <v>8.512836228073418</v>
      </c>
      <c r="AE124" s="50">
        <v>16.691026979654971</v>
      </c>
      <c r="AF124" s="50">
        <v>8.7068083099591842</v>
      </c>
      <c r="AG124" s="50">
        <v>38.546760971489398</v>
      </c>
      <c r="AH124" s="50">
        <v>22.822201115711596</v>
      </c>
      <c r="AI124" s="50">
        <v>13.235400823856855</v>
      </c>
      <c r="AJ124" s="50">
        <v>10.846500943530021</v>
      </c>
      <c r="AK124" s="50">
        <v>9.8888105949673406</v>
      </c>
      <c r="AL124" s="50">
        <v>5.6304484539218027</v>
      </c>
      <c r="AM124" s="50">
        <v>18.354411420808308</v>
      </c>
      <c r="AN124" s="50">
        <v>18.465462012756984</v>
      </c>
      <c r="AO124" s="50">
        <v>4.4072968210203749</v>
      </c>
      <c r="AP124" s="50">
        <v>16.467114586546398</v>
      </c>
      <c r="AR124" s="50">
        <v>21.907616751311689</v>
      </c>
      <c r="AS124" s="50">
        <v>5.2118117933651016</v>
      </c>
      <c r="AT124" s="50">
        <v>9.0910118334789729</v>
      </c>
      <c r="AU124" s="50">
        <v>20.077055197008292</v>
      </c>
      <c r="AV124" s="50">
        <v>13.522078349822911</v>
      </c>
      <c r="AW124" s="50">
        <v>5.5856224169797013</v>
      </c>
      <c r="AX124" s="50">
        <v>5.0167898188516791</v>
      </c>
      <c r="AY124" s="50">
        <v>4.9715258239931153</v>
      </c>
      <c r="AZ124" s="50">
        <v>4.8403237648573496</v>
      </c>
      <c r="BA124" s="50">
        <v>9.9475171013622958</v>
      </c>
      <c r="BB124" s="50">
        <v>8.5606444599274347</v>
      </c>
      <c r="BC124" s="50">
        <v>4.5231680497178095</v>
      </c>
      <c r="BE124" s="50">
        <v>27.431669770905362</v>
      </c>
      <c r="BF124" s="50">
        <v>17.364612707193743</v>
      </c>
      <c r="BG124" s="50">
        <v>35.309304974111697</v>
      </c>
      <c r="BH124" s="50">
        <v>33.82470526524164</v>
      </c>
      <c r="BI124" s="50">
        <v>14.851263020502239</v>
      </c>
      <c r="BJ124" s="50">
        <v>10.071556107268508</v>
      </c>
      <c r="BK124" s="50">
        <v>16.57881877182896</v>
      </c>
      <c r="BL124" s="50">
        <v>14.851263020502234</v>
      </c>
      <c r="BM124" s="50">
        <v>28.544960511420335</v>
      </c>
      <c r="BN124" s="50">
        <v>37.55560772477677</v>
      </c>
      <c r="BO124" s="50">
        <v>19.49137630749415</v>
      </c>
      <c r="BP124" s="50">
        <v>9.4463823000490841</v>
      </c>
      <c r="BR124" s="50">
        <v>24.839430950540176</v>
      </c>
      <c r="BS124" s="50">
        <v>24.89916815043512</v>
      </c>
      <c r="BT124" s="50">
        <v>24.100309806722031</v>
      </c>
      <c r="BU124" s="50">
        <v>11.570344973120358</v>
      </c>
      <c r="BV124" s="50">
        <v>15.943367903581171</v>
      </c>
      <c r="BW124" s="50">
        <v>18.540749207597433</v>
      </c>
      <c r="BX124" s="50">
        <v>11.0443300482449</v>
      </c>
      <c r="BY124" s="50">
        <v>9.8888105949673353</v>
      </c>
      <c r="BZ124" s="50">
        <v>23.326939449974017</v>
      </c>
      <c r="CA124" s="50">
        <v>20.684080095472229</v>
      </c>
      <c r="CB124" s="50">
        <v>26.613117336866733</v>
      </c>
      <c r="CC124" s="50">
        <v>43.557897630860218</v>
      </c>
      <c r="CE124" s="50">
        <v>9.1279921753633726</v>
      </c>
      <c r="CF124" s="50">
        <v>20.509643928460818</v>
      </c>
      <c r="CG124" s="50">
        <v>25.982853027577875</v>
      </c>
      <c r="CH124" s="50">
        <v>17.411528697852113</v>
      </c>
      <c r="CI124" s="50">
        <v>19.820580322709077</v>
      </c>
      <c r="CJ124" s="50">
        <v>4.9790508365777715</v>
      </c>
      <c r="CK124" s="50">
        <v>5.679622399597835</v>
      </c>
      <c r="CL124" s="50">
        <v>3.4551429438038168</v>
      </c>
      <c r="CM124" s="50">
        <v>8.671103034910093</v>
      </c>
      <c r="CN124" s="50">
        <v>12.720402868434652</v>
      </c>
      <c r="CO124" s="50">
        <v>4.0617219552131898</v>
      </c>
      <c r="CP124" s="50">
        <v>4.0531829489958264</v>
      </c>
      <c r="CR124" s="50">
        <v>27.354106188900118</v>
      </c>
      <c r="CS124" s="50">
        <v>8.0487625235764337</v>
      </c>
      <c r="CT124" s="50">
        <v>20.425666692718313</v>
      </c>
      <c r="CU124" s="50">
        <v>28.053523007760248</v>
      </c>
      <c r="CV124" s="50">
        <v>10.629173964969596</v>
      </c>
      <c r="CW124" s="50">
        <v>14.858199891521942</v>
      </c>
      <c r="CX124" s="50">
        <v>8.7987582402646325</v>
      </c>
      <c r="CY124" s="50">
        <v>16.606823527353797</v>
      </c>
      <c r="CZ124" s="50">
        <v>17.173561233771999</v>
      </c>
      <c r="DA124" s="50">
        <v>17.087741264599249</v>
      </c>
      <c r="DB124" s="50">
        <v>10.112469623128765</v>
      </c>
      <c r="DC124" s="50">
        <v>5.6549997934907967</v>
      </c>
      <c r="DD124" s="81"/>
      <c r="DE124" s="50">
        <v>5.3177192998853942</v>
      </c>
      <c r="DF124" s="50">
        <v>11.891800104018639</v>
      </c>
      <c r="DG124" s="50">
        <v>13.235400823856862</v>
      </c>
      <c r="DH124" s="50">
        <v>24.845486886543711</v>
      </c>
      <c r="DI124" s="50">
        <v>19.757591237525233</v>
      </c>
      <c r="DJ124" s="50">
        <v>16.908450939640435</v>
      </c>
      <c r="DK124" s="50">
        <v>5.3295277026086545</v>
      </c>
      <c r="DL124" s="50">
        <v>5.3531969251103293</v>
      </c>
      <c r="DM124" s="50">
        <v>10.235874679027027</v>
      </c>
      <c r="DN124" s="50">
        <v>5.1889760686766309</v>
      </c>
      <c r="DO124" s="50">
        <v>21.90424652157277</v>
      </c>
      <c r="DP124" s="50">
        <v>14.695753682640664</v>
      </c>
      <c r="DQ124" s="81"/>
      <c r="DS124" s="50">
        <v>47.986997295943382</v>
      </c>
      <c r="DT124" s="50">
        <v>13.18294883417787</v>
      </c>
      <c r="DU124" s="50">
        <v>31.16018511950703</v>
      </c>
      <c r="DV124" s="50">
        <v>26.027806050539052</v>
      </c>
      <c r="DW124" s="50">
        <v>25.131227467639459</v>
      </c>
      <c r="DX124" s="50">
        <v>17.025938309725976</v>
      </c>
      <c r="DY124" s="50">
        <v>12.766658833640196</v>
      </c>
      <c r="DZ124" s="50">
        <v>15.943367903581171</v>
      </c>
      <c r="EA124" s="50">
        <v>18.665672421982809</v>
      </c>
      <c r="EB124" s="50">
        <v>25.277978791290661</v>
      </c>
      <c r="EC124" s="50">
        <v>13.137602692605437</v>
      </c>
      <c r="ED124" s="50">
        <v>34.951291947879838</v>
      </c>
      <c r="EF124" s="50">
        <v>58.071416944215983</v>
      </c>
      <c r="EG124" s="50">
        <v>35.007825721892409</v>
      </c>
      <c r="EH124" s="50">
        <v>60.828798376590214</v>
      </c>
      <c r="EI124" s="50">
        <v>25.642405554423782</v>
      </c>
      <c r="EJ124" s="50">
        <v>18.950838463918373</v>
      </c>
      <c r="EK124" s="50">
        <v>32.325311045979568</v>
      </c>
      <c r="EL124" s="50">
        <v>33.454094569704942</v>
      </c>
      <c r="EM124" s="50">
        <v>18.950838463918338</v>
      </c>
      <c r="EN124" s="50">
        <v>43.217898235845475</v>
      </c>
      <c r="EO124" s="50">
        <v>51.240343321051107</v>
      </c>
      <c r="EP124" s="50">
        <v>70.694176689114016</v>
      </c>
      <c r="EQ124" s="50">
        <v>53.752434611922716</v>
      </c>
      <c r="ES124" s="50">
        <v>7.8085799362259785</v>
      </c>
      <c r="ET124" s="50">
        <v>3.7816890452447396</v>
      </c>
      <c r="EU124" s="50">
        <v>16.272841654042164</v>
      </c>
      <c r="EV124" s="50">
        <v>12.372503525700099</v>
      </c>
      <c r="EW124" s="50">
        <v>8.4247731067358256</v>
      </c>
      <c r="EX124" s="50">
        <v>5.8154901990595818</v>
      </c>
      <c r="EY124" s="50">
        <v>3.3413426358505429</v>
      </c>
      <c r="EZ124" s="50">
        <v>4.5443869427289512</v>
      </c>
      <c r="FA124" s="50">
        <v>9.1415767199833997</v>
      </c>
      <c r="FB124" s="50">
        <v>5.165793782542476</v>
      </c>
      <c r="FC124" s="50">
        <v>0.69665409209378459</v>
      </c>
      <c r="FD124" s="50">
        <v>4.4494222086383175</v>
      </c>
      <c r="FF124" s="50">
        <v>77.574459574976785</v>
      </c>
      <c r="FG124" s="50">
        <v>74.024125904897787</v>
      </c>
      <c r="FH124" s="50">
        <v>89.378114278370532</v>
      </c>
      <c r="FI124" s="50">
        <v>71.911909490980293</v>
      </c>
      <c r="FJ124" s="50">
        <v>34.846592153911502</v>
      </c>
      <c r="FK124" s="50">
        <v>4.2583905102209174</v>
      </c>
      <c r="FL124" s="50">
        <v>17.288434173614252</v>
      </c>
      <c r="FM124" s="50">
        <v>34.213033407537196</v>
      </c>
      <c r="FN124" s="50">
        <v>44.939242702220604</v>
      </c>
      <c r="FO124" s="50">
        <v>49.041415986133231</v>
      </c>
      <c r="FP124" s="50">
        <v>63.555813103823979</v>
      </c>
      <c r="FQ124" s="50">
        <v>68.059113037053905</v>
      </c>
      <c r="FS124" s="50">
        <v>10.835426494345455</v>
      </c>
      <c r="FT124" s="50">
        <v>3.6581592214426242</v>
      </c>
      <c r="FU124" s="50">
        <v>9.4274516798345029</v>
      </c>
      <c r="FV124" s="50">
        <v>3.2470246671102929</v>
      </c>
      <c r="FW124" s="50">
        <v>0.74502567580901269</v>
      </c>
      <c r="FX124" s="50">
        <v>3.6867384616527259</v>
      </c>
      <c r="FY124" s="50">
        <v>4.397240309391643</v>
      </c>
      <c r="FZ124" s="50">
        <v>8.1986558462522758</v>
      </c>
      <c r="GA124" s="50">
        <v>5.1561549111982909</v>
      </c>
      <c r="GB124" s="50">
        <v>2.9988507615885744</v>
      </c>
      <c r="GC124" s="50">
        <v>4.0413794791391986</v>
      </c>
      <c r="GD124" s="50">
        <v>2.8953598942672922</v>
      </c>
    </row>
    <row r="125" spans="4:186" ht="15.75" thickBot="1" x14ac:dyDescent="0.3">
      <c r="D125" s="39">
        <v>0.58333333333333304</v>
      </c>
      <c r="E125" s="50">
        <v>28.096888479725777</v>
      </c>
      <c r="F125" s="50">
        <v>24.339357947791889</v>
      </c>
      <c r="G125" s="50">
        <v>29.540908004383869</v>
      </c>
      <c r="H125" s="50">
        <v>12.442935065989575</v>
      </c>
      <c r="I125" s="50">
        <v>20.91197190953427</v>
      </c>
      <c r="J125" s="50">
        <v>18.917199739631286</v>
      </c>
      <c r="K125" s="50">
        <v>15.377544373251123</v>
      </c>
      <c r="L125" s="50">
        <v>16.860286815484731</v>
      </c>
      <c r="M125" s="50">
        <v>21.420319788570421</v>
      </c>
      <c r="N125" s="50">
        <v>28.893163590114618</v>
      </c>
      <c r="O125" s="50">
        <v>8.1459118703524673</v>
      </c>
      <c r="P125" s="50">
        <v>5.1311499758126171</v>
      </c>
      <c r="R125" s="50">
        <v>24.37009376870822</v>
      </c>
      <c r="S125" s="50">
        <v>12.922766636919974</v>
      </c>
      <c r="T125" s="50">
        <v>25.094628598440465</v>
      </c>
      <c r="U125" s="50">
        <v>5.2281560416126887</v>
      </c>
      <c r="V125" s="50">
        <v>24.04865556845753</v>
      </c>
      <c r="W125" s="50">
        <v>9.7882471937411566</v>
      </c>
      <c r="X125" s="50">
        <v>8.424773106735838</v>
      </c>
      <c r="Y125" s="50">
        <v>10.752608307655924</v>
      </c>
      <c r="Z125" s="50">
        <v>19.459176903809094</v>
      </c>
      <c r="AA125" s="50">
        <v>9.4653382455043307</v>
      </c>
      <c r="AB125" s="50">
        <v>3.6486657333956414</v>
      </c>
      <c r="AC125" s="50">
        <v>8.7087307199122499</v>
      </c>
      <c r="AE125" s="50">
        <v>17.490692367608919</v>
      </c>
      <c r="AF125" s="50">
        <v>7.84319273838046</v>
      </c>
      <c r="AG125" s="50">
        <v>42.941036555908511</v>
      </c>
      <c r="AH125" s="50">
        <v>24.509068143709115</v>
      </c>
      <c r="AI125" s="50">
        <v>13.330505137993693</v>
      </c>
      <c r="AJ125" s="50">
        <v>11.347701781354273</v>
      </c>
      <c r="AK125" s="50">
        <v>11.192148960851073</v>
      </c>
      <c r="AL125" s="50">
        <v>8.9806703524268858</v>
      </c>
      <c r="AM125" s="50">
        <v>14.777692060446208</v>
      </c>
      <c r="AN125" s="50">
        <v>19.042783072813247</v>
      </c>
      <c r="AO125" s="50">
        <v>4.5266999350734958</v>
      </c>
      <c r="AP125" s="50">
        <v>16.747320446567748</v>
      </c>
      <c r="AR125" s="50">
        <v>24.028547144822554</v>
      </c>
      <c r="AS125" s="50">
        <v>4.3720427016685557</v>
      </c>
      <c r="AT125" s="50">
        <v>8.9258360177714238</v>
      </c>
      <c r="AU125" s="50">
        <v>21.904246521572762</v>
      </c>
      <c r="AV125" s="50">
        <v>15.086577987064057</v>
      </c>
      <c r="AW125" s="50">
        <v>8.1459118703524602</v>
      </c>
      <c r="AX125" s="50">
        <v>5.6549997934907905</v>
      </c>
      <c r="AY125" s="50">
        <v>5.6796223995978314</v>
      </c>
      <c r="AZ125" s="50">
        <v>5.0729927378720969</v>
      </c>
      <c r="BA125" s="50">
        <v>8.5482325912692581</v>
      </c>
      <c r="BB125" s="50">
        <v>7.7963506594455234</v>
      </c>
      <c r="BC125" s="50">
        <v>5.2005931749697973</v>
      </c>
      <c r="BE125" s="50">
        <v>30.239667093078914</v>
      </c>
      <c r="BF125" s="50">
        <v>15.222153017803544</v>
      </c>
      <c r="BG125" s="50">
        <v>31.798403234200642</v>
      </c>
      <c r="BH125" s="50">
        <v>30.525006079671691</v>
      </c>
      <c r="BI125" s="50">
        <v>13.642738661689174</v>
      </c>
      <c r="BJ125" s="50">
        <v>9.7082891383601417</v>
      </c>
      <c r="BK125" s="50">
        <v>18.707100782282076</v>
      </c>
      <c r="BL125" s="50">
        <v>15.060310010402022</v>
      </c>
      <c r="BM125" s="50">
        <v>26.221946024558719</v>
      </c>
      <c r="BN125" s="50">
        <v>37.508838604717241</v>
      </c>
      <c r="BO125" s="50">
        <v>18.261712548821926</v>
      </c>
      <c r="BP125" s="50">
        <v>8.4951747477600819</v>
      </c>
      <c r="BR125" s="50">
        <v>31.075740219385633</v>
      </c>
      <c r="BS125" s="50">
        <v>33.463590480681361</v>
      </c>
      <c r="BT125" s="50">
        <v>25.462219896837553</v>
      </c>
      <c r="BU125" s="50">
        <v>16.271920219472221</v>
      </c>
      <c r="BV125" s="50">
        <v>17.782359989577753</v>
      </c>
      <c r="BW125" s="50">
        <v>21.011242611932584</v>
      </c>
      <c r="BX125" s="50">
        <v>10.385146446569104</v>
      </c>
      <c r="BY125" s="50">
        <v>12.309116829533474</v>
      </c>
      <c r="BZ125" s="50">
        <v>25.642405554423771</v>
      </c>
      <c r="CA125" s="50">
        <v>21.075772514553904</v>
      </c>
      <c r="CB125" s="50">
        <v>32.504646621855152</v>
      </c>
      <c r="CC125" s="50">
        <v>46.611484529576543</v>
      </c>
      <c r="CE125" s="50">
        <v>9.9867835710039774</v>
      </c>
      <c r="CF125" s="50">
        <v>20.724653014668</v>
      </c>
      <c r="CG125" s="50">
        <v>26.170499293867913</v>
      </c>
      <c r="CH125" s="50">
        <v>17.954971322798912</v>
      </c>
      <c r="CI125" s="50">
        <v>19.475791519074054</v>
      </c>
      <c r="CJ125" s="50">
        <v>5.4110845424518708</v>
      </c>
      <c r="CK125" s="50">
        <v>7.8755102587016204</v>
      </c>
      <c r="CL125" s="50">
        <v>3.6260702891698431</v>
      </c>
      <c r="CM125" s="50">
        <v>9.084242956915265</v>
      </c>
      <c r="CN125" s="50">
        <v>13.522078349822932</v>
      </c>
      <c r="CO125" s="50">
        <v>4.461307214288003</v>
      </c>
      <c r="CP125" s="50">
        <v>3.5264420337820561</v>
      </c>
      <c r="CR125" s="50">
        <v>33.98863731639964</v>
      </c>
      <c r="CS125" s="50">
        <v>7.8431927383804636</v>
      </c>
      <c r="CT125" s="50">
        <v>21.273459562198159</v>
      </c>
      <c r="CU125" s="50">
        <v>27.608023091086213</v>
      </c>
      <c r="CV125" s="50">
        <v>9.1094894941585736</v>
      </c>
      <c r="CW125" s="50">
        <v>15.595967938607789</v>
      </c>
      <c r="CX125" s="50">
        <v>5.0737550971461562</v>
      </c>
      <c r="CY125" s="50">
        <v>15.537818596150972</v>
      </c>
      <c r="CZ125" s="50">
        <v>20.077055197008292</v>
      </c>
      <c r="DA125" s="50">
        <v>15.139205537338109</v>
      </c>
      <c r="DB125" s="50">
        <v>8.9702956011941932</v>
      </c>
      <c r="DC125" s="50">
        <v>5.3769361230895703</v>
      </c>
      <c r="DD125" s="81"/>
      <c r="DE125" s="50">
        <v>4.7712053459792507</v>
      </c>
      <c r="DF125" s="50">
        <v>17.88099908079365</v>
      </c>
      <c r="DG125" s="50">
        <v>17.374924234660334</v>
      </c>
      <c r="DH125" s="50">
        <v>27.608023091086231</v>
      </c>
      <c r="DI125" s="50">
        <v>20.684080095472222</v>
      </c>
      <c r="DJ125" s="50">
        <v>18.980432667015798</v>
      </c>
      <c r="DK125" s="50">
        <v>10.405337911652886</v>
      </c>
      <c r="DL125" s="50">
        <v>9.9279225230836179</v>
      </c>
      <c r="DM125" s="50">
        <v>10.99744413425096</v>
      </c>
      <c r="DN125" s="50">
        <v>8.5305221702669272</v>
      </c>
      <c r="DO125" s="50">
        <v>17.591439748725428</v>
      </c>
      <c r="DP125" s="50">
        <v>13.812865877946949</v>
      </c>
      <c r="DQ125" s="81"/>
      <c r="DS125" s="50">
        <v>39.072826182831058</v>
      </c>
      <c r="DT125" s="50">
        <v>11.196694713791961</v>
      </c>
      <c r="DU125" s="50">
        <v>28.136350395985758</v>
      </c>
      <c r="DV125" s="50">
        <v>26.260889502395653</v>
      </c>
      <c r="DW125" s="50">
        <v>26.930118723358785</v>
      </c>
      <c r="DX125" s="50">
        <v>17.292272067822591</v>
      </c>
      <c r="DY125" s="50">
        <v>13.023072270980528</v>
      </c>
      <c r="DZ125" s="50">
        <v>16.467114586546408</v>
      </c>
      <c r="EA125" s="50">
        <v>17.44142828267951</v>
      </c>
      <c r="EB125" s="50">
        <v>18.798255959131932</v>
      </c>
      <c r="EC125" s="50">
        <v>17.14396865918275</v>
      </c>
      <c r="ED125" s="50">
        <v>31.884151691177678</v>
      </c>
      <c r="EF125" s="50">
        <v>57.425967592734438</v>
      </c>
      <c r="EG125" s="50">
        <v>35.874485453366177</v>
      </c>
      <c r="EH125" s="50">
        <v>56.106228584646068</v>
      </c>
      <c r="EI125" s="50">
        <v>25.298814646243606</v>
      </c>
      <c r="EJ125" s="50">
        <v>18.676781337972017</v>
      </c>
      <c r="EK125" s="50">
        <v>30.957773869659185</v>
      </c>
      <c r="EL125" s="50">
        <v>32.142321711160264</v>
      </c>
      <c r="EM125" s="50">
        <v>18.4053792117552</v>
      </c>
      <c r="EN125" s="50">
        <v>45.816794902338408</v>
      </c>
      <c r="EO125" s="50">
        <v>49.02565620635287</v>
      </c>
      <c r="EP125" s="50">
        <v>69.179353556745497</v>
      </c>
      <c r="EQ125" s="50">
        <v>56.34531730598917</v>
      </c>
      <c r="ES125" s="50">
        <v>8.8712253442654116</v>
      </c>
      <c r="ET125" s="50">
        <v>3.5075681287897185</v>
      </c>
      <c r="EU125" s="50">
        <v>17.403818226919256</v>
      </c>
      <c r="EV125" s="50">
        <v>10.339475867250711</v>
      </c>
      <c r="EW125" s="50">
        <v>8.4247731067358309</v>
      </c>
      <c r="EX125" s="50">
        <v>5.3987586142963293</v>
      </c>
      <c r="EY125" s="50">
        <v>4.2228759200518811</v>
      </c>
      <c r="EZ125" s="50">
        <v>4.8929704469806587</v>
      </c>
      <c r="FA125" s="50">
        <v>8.2886107603811379</v>
      </c>
      <c r="FB125" s="50">
        <v>4.0433451306023951</v>
      </c>
      <c r="FC125" s="50">
        <v>0.77423213981766126</v>
      </c>
      <c r="FD125" s="50">
        <v>3.3848114261855202</v>
      </c>
      <c r="FF125" s="50">
        <v>85.082391060678205</v>
      </c>
      <c r="FG125" s="50">
        <v>70.419703889620081</v>
      </c>
      <c r="FH125" s="50">
        <v>96.855276051214531</v>
      </c>
      <c r="FI125" s="50">
        <v>72.898922020073471</v>
      </c>
      <c r="FJ125" s="50">
        <v>32.750129945348448</v>
      </c>
      <c r="FK125" s="50">
        <v>3.8810793568336339</v>
      </c>
      <c r="FL125" s="50">
        <v>19.444646869031054</v>
      </c>
      <c r="FM125" s="50">
        <v>33.979251815876324</v>
      </c>
      <c r="FN125" s="50">
        <v>36.297280528613271</v>
      </c>
      <c r="FO125" s="50">
        <v>45.923718534637466</v>
      </c>
      <c r="FP125" s="50">
        <v>70.240686799132661</v>
      </c>
      <c r="FQ125" s="50">
        <v>71.608973774687911</v>
      </c>
      <c r="FS125" s="50">
        <v>10.184666582343628</v>
      </c>
      <c r="FT125" s="50">
        <v>3.9936983423823813</v>
      </c>
      <c r="FU125" s="50">
        <v>9.8303355199661127</v>
      </c>
      <c r="FV125" s="50">
        <v>3.2646077950876822</v>
      </c>
      <c r="FW125" s="50">
        <v>0.59082415614200656</v>
      </c>
      <c r="FX125" s="50">
        <v>3.7347006369441802</v>
      </c>
      <c r="FY125" s="50">
        <v>3.7182541586197426</v>
      </c>
      <c r="FZ125" s="50">
        <v>11.192148960851062</v>
      </c>
      <c r="GA125" s="50">
        <v>11.436413056484527</v>
      </c>
      <c r="GB125" s="50">
        <v>0.7684168078203315</v>
      </c>
      <c r="GC125" s="50">
        <v>4.4504700355141402</v>
      </c>
      <c r="GD125" s="50">
        <v>4.0237172759636097</v>
      </c>
    </row>
    <row r="126" spans="4:186" ht="15.75" thickBot="1" x14ac:dyDescent="0.3">
      <c r="D126" s="39">
        <v>0.625</v>
      </c>
      <c r="E126" s="50">
        <v>27.626219898037121</v>
      </c>
      <c r="F126" s="50">
        <v>27.096158734467668</v>
      </c>
      <c r="G126" s="50">
        <v>32.662835109222485</v>
      </c>
      <c r="H126" s="50">
        <v>11.325595875013317</v>
      </c>
      <c r="I126" s="50">
        <v>21.405935319188231</v>
      </c>
      <c r="J126" s="50">
        <v>15.183155206682327</v>
      </c>
      <c r="K126" s="50">
        <v>13.715478229277901</v>
      </c>
      <c r="L126" s="50">
        <v>13.788475890863333</v>
      </c>
      <c r="M126" s="50">
        <v>26.105346633352934</v>
      </c>
      <c r="N126" s="50">
        <v>24.912167159022008</v>
      </c>
      <c r="O126" s="50">
        <v>4.726705833929743</v>
      </c>
      <c r="P126" s="50">
        <v>8.3025081068153348</v>
      </c>
      <c r="R126" s="50">
        <v>23.108557371454697</v>
      </c>
      <c r="S126" s="50">
        <v>12.162804576535983</v>
      </c>
      <c r="T126" s="50">
        <v>23.108557371454687</v>
      </c>
      <c r="U126" s="50">
        <v>5.7253624467387256</v>
      </c>
      <c r="V126" s="50">
        <v>24.084230496968097</v>
      </c>
      <c r="W126" s="50">
        <v>10.718225659550827</v>
      </c>
      <c r="X126" s="50">
        <v>7.8587419671233736</v>
      </c>
      <c r="Y126" s="50">
        <v>8.4423369088148039</v>
      </c>
      <c r="Z126" s="50">
        <v>19.427012981556981</v>
      </c>
      <c r="AA126" s="50">
        <v>9.0725591763959432</v>
      </c>
      <c r="AB126" s="50">
        <v>3.9807598049125792</v>
      </c>
      <c r="AC126" s="50">
        <v>8.8894040790763231</v>
      </c>
      <c r="AE126" s="50">
        <v>18.106919464103701</v>
      </c>
      <c r="AF126" s="50">
        <v>7.8803055763649947</v>
      </c>
      <c r="AG126" s="50">
        <v>42.838796035664281</v>
      </c>
      <c r="AH126" s="50">
        <v>23.735930613392931</v>
      </c>
      <c r="AI126" s="50">
        <v>12.174017978943269</v>
      </c>
      <c r="AJ126" s="50">
        <v>12.703470383277693</v>
      </c>
      <c r="AK126" s="50">
        <v>12.241443156508542</v>
      </c>
      <c r="AL126" s="50">
        <v>8.2851388486305186</v>
      </c>
      <c r="AM126" s="50">
        <v>14.858199891521924</v>
      </c>
      <c r="AN126" s="50">
        <v>15.244827522050494</v>
      </c>
      <c r="AO126" s="50">
        <v>4.6705697750951964</v>
      </c>
      <c r="AP126" s="50">
        <v>22.246388375151891</v>
      </c>
      <c r="AR126" s="50">
        <v>19.663358052155353</v>
      </c>
      <c r="AS126" s="50">
        <v>4.0045018487317714</v>
      </c>
      <c r="AT126" s="50">
        <v>8.9258360177714238</v>
      </c>
      <c r="AU126" s="50">
        <v>18.138600295822116</v>
      </c>
      <c r="AV126" s="50">
        <v>13.570256731024001</v>
      </c>
      <c r="AW126" s="50">
        <v>8.1281905309510964</v>
      </c>
      <c r="AX126" s="50">
        <v>5.4966853601186241</v>
      </c>
      <c r="AY126" s="50">
        <v>5.5450784982425585</v>
      </c>
      <c r="AZ126" s="50">
        <v>4.7379867500203856</v>
      </c>
      <c r="BA126" s="50">
        <v>5.5572210015946881</v>
      </c>
      <c r="BB126" s="50">
        <v>5.5479101653440344</v>
      </c>
      <c r="BC126" s="50">
        <v>3.764926263644182</v>
      </c>
      <c r="BE126" s="50">
        <v>28.373898071542861</v>
      </c>
      <c r="BF126" s="50">
        <v>12.412717481906403</v>
      </c>
      <c r="BG126" s="50">
        <v>37.043281204312557</v>
      </c>
      <c r="BH126" s="50">
        <v>35.313795538137143</v>
      </c>
      <c r="BI126" s="50">
        <v>15.139205537338109</v>
      </c>
      <c r="BJ126" s="50">
        <v>11.727915614459585</v>
      </c>
      <c r="BK126" s="50">
        <v>18.95083846391833</v>
      </c>
      <c r="BL126" s="50">
        <v>16.300500869069733</v>
      </c>
      <c r="BM126" s="50">
        <v>26.105346633352919</v>
      </c>
      <c r="BN126" s="50">
        <v>39.072826182831093</v>
      </c>
      <c r="BO126" s="50">
        <v>16.879163790947487</v>
      </c>
      <c r="BP126" s="50">
        <v>8.7087307199122499</v>
      </c>
      <c r="BR126" s="50">
        <v>27.431669770905362</v>
      </c>
      <c r="BS126" s="50">
        <v>30.790367885470605</v>
      </c>
      <c r="BT126" s="50">
        <v>27.821687712750261</v>
      </c>
      <c r="BU126" s="50">
        <v>17.025938309725976</v>
      </c>
      <c r="BV126" s="50">
        <v>21.108634939795945</v>
      </c>
      <c r="BW126" s="50">
        <v>22.254334459744697</v>
      </c>
      <c r="BX126" s="50">
        <v>13.378227664862917</v>
      </c>
      <c r="BY126" s="50">
        <v>14.747468897510986</v>
      </c>
      <c r="BZ126" s="50">
        <v>26.338892093580505</v>
      </c>
      <c r="CA126" s="50">
        <v>18.375386747461068</v>
      </c>
      <c r="CB126" s="50">
        <v>25.989093405349834</v>
      </c>
      <c r="CC126" s="50">
        <v>52.201428293634919</v>
      </c>
      <c r="CE126" s="50">
        <v>8.601510896415574</v>
      </c>
      <c r="CF126" s="50">
        <v>20.724653014667986</v>
      </c>
      <c r="CG126" s="50">
        <v>24.948588450275889</v>
      </c>
      <c r="CH126" s="50">
        <v>17.203187842370859</v>
      </c>
      <c r="CI126" s="50">
        <v>20.1375346060642</v>
      </c>
      <c r="CJ126" s="50">
        <v>8.004860279557569</v>
      </c>
      <c r="CK126" s="50">
        <v>8.26779383225362</v>
      </c>
      <c r="CL126" s="50">
        <v>3.8689762074886165</v>
      </c>
      <c r="CM126" s="50">
        <v>8.004860279557569</v>
      </c>
      <c r="CN126" s="50">
        <v>11.906793081814868</v>
      </c>
      <c r="CO126" s="50">
        <v>3.3894702243065646</v>
      </c>
      <c r="CP126" s="50">
        <v>2.9908037602648996</v>
      </c>
      <c r="CR126" s="50">
        <v>29.827313715135471</v>
      </c>
      <c r="CS126" s="50">
        <v>8.0299276735259308</v>
      </c>
      <c r="CT126" s="50">
        <v>19.506969407801204</v>
      </c>
      <c r="CU126" s="50">
        <v>29.713895069910429</v>
      </c>
      <c r="CV126" s="50">
        <v>9.6178995492463812</v>
      </c>
      <c r="CW126" s="50">
        <v>15.237770820640202</v>
      </c>
      <c r="CX126" s="50">
        <v>8.5837269374149461</v>
      </c>
      <c r="CY126" s="50">
        <v>12.605252066059609</v>
      </c>
      <c r="CZ126" s="50">
        <v>13.882943209507774</v>
      </c>
      <c r="DA126" s="50">
        <v>14.799305296192061</v>
      </c>
      <c r="DB126" s="50">
        <v>5.5353772404966888</v>
      </c>
      <c r="DC126" s="50">
        <v>4.0433451306023986</v>
      </c>
      <c r="DD126" s="81"/>
      <c r="DE126" s="50">
        <v>4.9715258239931188</v>
      </c>
      <c r="DF126" s="50">
        <v>19.803695138858195</v>
      </c>
      <c r="DG126" s="50">
        <v>20.716534190126701</v>
      </c>
      <c r="DH126" s="50">
        <v>31.614564941198854</v>
      </c>
      <c r="DI126" s="50">
        <v>21.605678378881908</v>
      </c>
      <c r="DJ126" s="50">
        <v>20.01140820211673</v>
      </c>
      <c r="DK126" s="50">
        <v>9.8108951784973595</v>
      </c>
      <c r="DL126" s="50">
        <v>11.234623864240415</v>
      </c>
      <c r="DM126" s="50">
        <v>9.4906522635228185</v>
      </c>
      <c r="DN126" s="50">
        <v>9.9475171013623012</v>
      </c>
      <c r="DO126" s="50">
        <v>13.958990812629683</v>
      </c>
      <c r="DP126" s="50">
        <v>13.886208375864101</v>
      </c>
      <c r="DQ126" s="81"/>
      <c r="DS126" s="50">
        <v>40.827921155213822</v>
      </c>
      <c r="DT126" s="50">
        <v>11.673087241031169</v>
      </c>
      <c r="DU126" s="50">
        <v>37.649262563794366</v>
      </c>
      <c r="DV126" s="50">
        <v>24.097915419075726</v>
      </c>
      <c r="DW126" s="50">
        <v>27.238035172090083</v>
      </c>
      <c r="DX126" s="50">
        <v>16.472687842789686</v>
      </c>
      <c r="DY126" s="50">
        <v>11.362693081468846</v>
      </c>
      <c r="DZ126" s="50">
        <v>16.439267160793428</v>
      </c>
      <c r="EA126" s="50">
        <v>17.055394943874671</v>
      </c>
      <c r="EB126" s="50">
        <v>22.110463772289997</v>
      </c>
      <c r="EC126" s="50">
        <v>11.040826506963548</v>
      </c>
      <c r="ED126" s="50">
        <v>31.160185119507034</v>
      </c>
      <c r="EF126" s="50">
        <v>63.318687720774292</v>
      </c>
      <c r="EG126" s="50">
        <v>35.075681220215699</v>
      </c>
      <c r="EH126" s="50">
        <v>48.644770464860997</v>
      </c>
      <c r="EI126" s="50">
        <v>24.249518908905749</v>
      </c>
      <c r="EJ126" s="50">
        <v>17.694521927046541</v>
      </c>
      <c r="EK126" s="50">
        <v>29.460772862653105</v>
      </c>
      <c r="EL126" s="50">
        <v>30.239667093078914</v>
      </c>
      <c r="EM126" s="50">
        <v>17.144922727335278</v>
      </c>
      <c r="EN126" s="50">
        <v>45.706481639406363</v>
      </c>
      <c r="EO126" s="50">
        <v>47.087828358411919</v>
      </c>
      <c r="EP126" s="50">
        <v>77.084202953625393</v>
      </c>
      <c r="EQ126" s="50">
        <v>58.589167244400144</v>
      </c>
      <c r="ES126" s="50">
        <v>5.5087571391781189</v>
      </c>
      <c r="ET126" s="50">
        <v>3.3228276653198159</v>
      </c>
      <c r="EU126" s="50">
        <v>16.691026979655003</v>
      </c>
      <c r="EV126" s="50">
        <v>11.019121087547379</v>
      </c>
      <c r="EW126" s="50">
        <v>10.690772373461247</v>
      </c>
      <c r="EX126" s="50">
        <v>5.2281560416126887</v>
      </c>
      <c r="EY126" s="50">
        <v>4.0729064324837543</v>
      </c>
      <c r="EZ126" s="50">
        <v>5.1889760686766291</v>
      </c>
      <c r="FA126" s="50">
        <v>7.7105515362302706</v>
      </c>
      <c r="FB126" s="50">
        <v>3.3848114261855162</v>
      </c>
      <c r="FC126" s="50">
        <v>0.71765734477803222</v>
      </c>
      <c r="FD126" s="50">
        <v>2.8328722920086959</v>
      </c>
      <c r="FF126" s="50">
        <v>80.86834775129023</v>
      </c>
      <c r="FG126" s="50">
        <v>67.561278779086976</v>
      </c>
      <c r="FH126" s="50">
        <v>94.948360676578019</v>
      </c>
      <c r="FI126" s="50">
        <v>67.782717337525582</v>
      </c>
      <c r="FJ126" s="50">
        <v>33.321340381333002</v>
      </c>
      <c r="FK126" s="50">
        <v>3.5733084341290691</v>
      </c>
      <c r="FL126" s="50">
        <v>17.98844490453342</v>
      </c>
      <c r="FM126" s="50">
        <v>34.303067659853141</v>
      </c>
      <c r="FN126" s="50">
        <v>30.011031830548827</v>
      </c>
      <c r="FO126" s="50">
        <v>39.797870612747936</v>
      </c>
      <c r="FP126" s="50">
        <v>60.378625888300654</v>
      </c>
      <c r="FQ126" s="50">
        <v>74.005635741795473</v>
      </c>
      <c r="FS126" s="50">
        <v>9.7720914192854611</v>
      </c>
      <c r="FT126" s="50">
        <v>4.3036119805822892</v>
      </c>
      <c r="FU126" s="50">
        <v>11.362693081468853</v>
      </c>
      <c r="FV126" s="50">
        <v>4.5376604628497983</v>
      </c>
      <c r="FW126" s="50">
        <v>5.0737550971461625</v>
      </c>
      <c r="FX126" s="50">
        <v>4.6929705512859963</v>
      </c>
      <c r="FY126" s="50">
        <v>3.8785292308525809</v>
      </c>
      <c r="FZ126" s="50">
        <v>11.384132119370587</v>
      </c>
      <c r="GA126" s="50">
        <v>8.1636589488043558</v>
      </c>
      <c r="GB126" s="50">
        <v>3.7555607797243438</v>
      </c>
      <c r="GC126" s="50">
        <v>4.9209302106714032</v>
      </c>
      <c r="GD126" s="50">
        <v>5.4485746027410871</v>
      </c>
    </row>
    <row r="127" spans="4:186" ht="15.75" thickBot="1" x14ac:dyDescent="0.3">
      <c r="D127" s="39">
        <v>0.66666666666666696</v>
      </c>
      <c r="E127" s="50">
        <v>22.554253072018493</v>
      </c>
      <c r="F127" s="50">
        <v>26.883585240354584</v>
      </c>
      <c r="G127" s="50">
        <v>28.612779032714688</v>
      </c>
      <c r="H127" s="50">
        <v>10.401970851627768</v>
      </c>
      <c r="I127" s="50">
        <v>17.288434173614252</v>
      </c>
      <c r="J127" s="50">
        <v>13.064571097284432</v>
      </c>
      <c r="K127" s="50">
        <v>15.139205537338109</v>
      </c>
      <c r="L127" s="50">
        <v>14.877287424086516</v>
      </c>
      <c r="M127" s="50">
        <v>26.968480710080069</v>
      </c>
      <c r="N127" s="50">
        <v>24.441911287709772</v>
      </c>
      <c r="O127" s="50">
        <v>4.123158732890543</v>
      </c>
      <c r="P127" s="50">
        <v>8.565967508009054</v>
      </c>
      <c r="R127" s="50">
        <v>23.659640800930799</v>
      </c>
      <c r="S127" s="50">
        <v>10.825051046763512</v>
      </c>
      <c r="T127" s="50">
        <v>19.38245721408849</v>
      </c>
      <c r="U127" s="50">
        <v>5.4234292172625862</v>
      </c>
      <c r="V127" s="50">
        <v>22.519906499640847</v>
      </c>
      <c r="W127" s="50">
        <v>9.4123254064600932</v>
      </c>
      <c r="X127" s="50">
        <v>9.6370841836562118</v>
      </c>
      <c r="Y127" s="50">
        <v>8.9623673614218404</v>
      </c>
      <c r="Z127" s="50">
        <v>15.707301020892158</v>
      </c>
      <c r="AA127" s="50">
        <v>4.8042112617522434</v>
      </c>
      <c r="AB127" s="50">
        <v>3.9207493684889814</v>
      </c>
      <c r="AC127" s="50">
        <v>8.2331764572089554</v>
      </c>
      <c r="AE127" s="50">
        <v>17.202231613890994</v>
      </c>
      <c r="AF127" s="50">
        <v>4.5935184583405979</v>
      </c>
      <c r="AG127" s="50">
        <v>40.433451228004223</v>
      </c>
      <c r="AH127" s="50">
        <v>19.170976587954293</v>
      </c>
      <c r="AI127" s="50">
        <v>10.752608307655924</v>
      </c>
      <c r="AJ127" s="50">
        <v>11.215496884030337</v>
      </c>
      <c r="AK127" s="50">
        <v>11.70896121470844</v>
      </c>
      <c r="AL127" s="50">
        <v>8.3199016237366852</v>
      </c>
      <c r="AM127" s="50">
        <v>12.232438785294324</v>
      </c>
      <c r="AN127" s="50">
        <v>13.117157921326282</v>
      </c>
      <c r="AO127" s="50">
        <v>3.3266484710002326</v>
      </c>
      <c r="AP127" s="50">
        <v>13.6185494143808</v>
      </c>
      <c r="AR127" s="50">
        <v>18.920256159230021</v>
      </c>
      <c r="AS127" s="50">
        <v>2.8420210162164814</v>
      </c>
      <c r="AT127" s="50">
        <v>9.5987403924349461</v>
      </c>
      <c r="AU127" s="50">
        <v>16.588150189305264</v>
      </c>
      <c r="AV127" s="50">
        <v>15.324365592638426</v>
      </c>
      <c r="AW127" s="50">
        <v>5.4357926529736593</v>
      </c>
      <c r="AX127" s="50">
        <v>7.8923023858004839</v>
      </c>
      <c r="AY127" s="50">
        <v>7.9597095879749125</v>
      </c>
      <c r="AZ127" s="50">
        <v>4.1437744884728867</v>
      </c>
      <c r="BA127" s="50">
        <v>4.1825302458816287</v>
      </c>
      <c r="BB127" s="50">
        <v>4.8632636498363873</v>
      </c>
      <c r="BC127" s="50">
        <v>3.2047462345302673</v>
      </c>
      <c r="BE127" s="50">
        <v>28.453376731496771</v>
      </c>
      <c r="BF127" s="50">
        <v>12.922766636919983</v>
      </c>
      <c r="BG127" s="50">
        <v>36.032648757315229</v>
      </c>
      <c r="BH127" s="50">
        <v>36.061482563969427</v>
      </c>
      <c r="BI127" s="50">
        <v>16.66292761353948</v>
      </c>
      <c r="BJ127" s="50">
        <v>10.675693067755327</v>
      </c>
      <c r="BK127" s="50">
        <v>26.586496615582945</v>
      </c>
      <c r="BL127" s="50">
        <v>15.511029259647826</v>
      </c>
      <c r="BM127" s="50">
        <v>24.135046252949973</v>
      </c>
      <c r="BN127" s="50">
        <v>34.110727709191551</v>
      </c>
      <c r="BO127" s="50">
        <v>12.279008933811218</v>
      </c>
      <c r="BP127" s="50">
        <v>7.9935566423304145</v>
      </c>
      <c r="BR127" s="50">
        <v>24.136244656385159</v>
      </c>
      <c r="BS127" s="50">
        <v>31.256880737589217</v>
      </c>
      <c r="BT127" s="50">
        <v>27.782520631156416</v>
      </c>
      <c r="BU127" s="50">
        <v>15.959734996079924</v>
      </c>
      <c r="BV127" s="50">
        <v>24.100309806722031</v>
      </c>
      <c r="BW127" s="50">
        <v>20.808671776160626</v>
      </c>
      <c r="BX127" s="50">
        <v>13.023072270980537</v>
      </c>
      <c r="BY127" s="50">
        <v>16.190051776502308</v>
      </c>
      <c r="BZ127" s="50">
        <v>26.92884061739375</v>
      </c>
      <c r="CA127" s="50">
        <v>19.135024596226327</v>
      </c>
      <c r="CB127" s="50">
        <v>19.45917690380907</v>
      </c>
      <c r="CC127" s="50">
        <v>44.024400326912428</v>
      </c>
      <c r="CE127" s="50">
        <v>5.4966853601186303</v>
      </c>
      <c r="CF127" s="50">
        <v>19.422421030823987</v>
      </c>
      <c r="CG127" s="50">
        <v>23.814114182172606</v>
      </c>
      <c r="CH127" s="50">
        <v>15.959734996079924</v>
      </c>
      <c r="CI127" s="50">
        <v>20.169414602165318</v>
      </c>
      <c r="CJ127" s="50">
        <v>8.3425494903847213</v>
      </c>
      <c r="CK127" s="50">
        <v>9.0357288053050127</v>
      </c>
      <c r="CL127" s="50">
        <v>4.0630367119860749</v>
      </c>
      <c r="CM127" s="50">
        <v>4.8060493734253713</v>
      </c>
      <c r="CN127" s="50">
        <v>10.814682224626804</v>
      </c>
      <c r="CO127" s="50">
        <v>0.68836889784782784</v>
      </c>
      <c r="CP127" s="50">
        <v>0.68365466519062812</v>
      </c>
      <c r="CR127" s="50">
        <v>24.948588450275871</v>
      </c>
      <c r="CS127" s="50">
        <v>4.1356672661269593</v>
      </c>
      <c r="CT127" s="50">
        <v>14.851263020502252</v>
      </c>
      <c r="CU127" s="50">
        <v>28.627420625695944</v>
      </c>
      <c r="CV127" s="50">
        <v>9.2769163953452232</v>
      </c>
      <c r="CW127" s="50">
        <v>13.882943209507783</v>
      </c>
      <c r="CX127" s="50">
        <v>8.267793832253604</v>
      </c>
      <c r="CY127" s="50">
        <v>11.906793081814859</v>
      </c>
      <c r="CZ127" s="50">
        <v>13.383006172139417</v>
      </c>
      <c r="DA127" s="50">
        <v>9.9083536932615015</v>
      </c>
      <c r="DB127" s="50">
        <v>3.4348238224728687</v>
      </c>
      <c r="DC127" s="50">
        <v>2.7866012527680368</v>
      </c>
      <c r="DD127" s="81"/>
      <c r="DE127" s="50">
        <v>4.2127652876701758</v>
      </c>
      <c r="DF127" s="50">
        <v>19.388004462880694</v>
      </c>
      <c r="DG127" s="50">
        <v>20.201328226951162</v>
      </c>
      <c r="DH127" s="50">
        <v>31.791264477233927</v>
      </c>
      <c r="DI127" s="50">
        <v>26.700710526388271</v>
      </c>
      <c r="DJ127" s="50">
        <v>16.849910480666356</v>
      </c>
      <c r="DK127" s="50">
        <v>11.906793081814868</v>
      </c>
      <c r="DL127" s="50">
        <v>12.789828807726574</v>
      </c>
      <c r="DM127" s="50">
        <v>10.11246962312876</v>
      </c>
      <c r="DN127" s="50">
        <v>7.7254516818033148</v>
      </c>
      <c r="DO127" s="50">
        <v>11.436413056484533</v>
      </c>
      <c r="DP127" s="50">
        <v>14.644159509762689</v>
      </c>
      <c r="DQ127" s="81"/>
      <c r="DS127" s="50">
        <v>38.928882228075715</v>
      </c>
      <c r="DT127" s="50">
        <v>10.963437818753585</v>
      </c>
      <c r="DU127" s="50">
        <v>33.36555268036718</v>
      </c>
      <c r="DV127" s="50">
        <v>21.113019175784384</v>
      </c>
      <c r="DW127" s="50">
        <v>23.459567478814591</v>
      </c>
      <c r="DX127" s="50">
        <v>15.987949017243231</v>
      </c>
      <c r="DY127" s="50">
        <v>11.00233644292855</v>
      </c>
      <c r="DZ127" s="50">
        <v>15.139205537338109</v>
      </c>
      <c r="EA127" s="50">
        <v>13.235400823856866</v>
      </c>
      <c r="EB127" s="50">
        <v>15.404179836805579</v>
      </c>
      <c r="EC127" s="50">
        <v>8.8573051105532414</v>
      </c>
      <c r="ED127" s="50">
        <v>23.554278874305837</v>
      </c>
      <c r="EF127" s="50">
        <v>57.601522399491344</v>
      </c>
      <c r="EG127" s="50">
        <v>35.125199821691666</v>
      </c>
      <c r="EH127" s="50">
        <v>42.127652795412892</v>
      </c>
      <c r="EI127" s="50">
        <v>22.893856326000037</v>
      </c>
      <c r="EJ127" s="50">
        <v>15.457542999047243</v>
      </c>
      <c r="EK127" s="50">
        <v>28.834265353422747</v>
      </c>
      <c r="EL127" s="50">
        <v>28.294567554435044</v>
      </c>
      <c r="EM127" s="50">
        <v>15.165565146404717</v>
      </c>
      <c r="EN127" s="50">
        <v>44.019198751517926</v>
      </c>
      <c r="EO127" s="50">
        <v>46.82279430092597</v>
      </c>
      <c r="EP127" s="50">
        <v>73.466963023339488</v>
      </c>
      <c r="EQ127" s="50">
        <v>59.453482539785114</v>
      </c>
      <c r="ES127" s="50">
        <v>4.6191755217090549</v>
      </c>
      <c r="ET127" s="50">
        <v>3.497678374860175</v>
      </c>
      <c r="EU127" s="50">
        <v>13.474014135348439</v>
      </c>
      <c r="EV127" s="50">
        <v>10.803629448009715</v>
      </c>
      <c r="EW127" s="50">
        <v>10.567812625107727</v>
      </c>
      <c r="EX127" s="50">
        <v>5.4729956679608502</v>
      </c>
      <c r="EY127" s="50">
        <v>4.6191755217090575</v>
      </c>
      <c r="EZ127" s="50">
        <v>5.235548501680884</v>
      </c>
      <c r="FA127" s="50">
        <v>5.6742814486401469</v>
      </c>
      <c r="FB127" s="50">
        <v>2.8640024798164769</v>
      </c>
      <c r="FC127" s="50">
        <v>0</v>
      </c>
      <c r="FD127" s="50">
        <v>0.60353612985127281</v>
      </c>
      <c r="FF127" s="50">
        <v>77.704255074421994</v>
      </c>
      <c r="FG127" s="50">
        <v>61.953642103534705</v>
      </c>
      <c r="FH127" s="50">
        <v>84.743496985147161</v>
      </c>
      <c r="FI127" s="50">
        <v>66.642220645604127</v>
      </c>
      <c r="FJ127" s="50">
        <v>32.619245922215271</v>
      </c>
      <c r="FK127" s="50">
        <v>3.5453192007307233</v>
      </c>
      <c r="FL127" s="50">
        <v>16.831997749550805</v>
      </c>
      <c r="FM127" s="50">
        <v>33.321340381332945</v>
      </c>
      <c r="FN127" s="50">
        <v>32.684644257251101</v>
      </c>
      <c r="FO127" s="50">
        <v>38.928882228075715</v>
      </c>
      <c r="FP127" s="50">
        <v>61.890121627857816</v>
      </c>
      <c r="FQ127" s="50">
        <v>76.524754605764471</v>
      </c>
      <c r="FS127" s="50">
        <v>7.9091183653486183</v>
      </c>
      <c r="FT127" s="50">
        <v>3.9399721839814474</v>
      </c>
      <c r="FU127" s="50">
        <v>9.2395346416249193</v>
      </c>
      <c r="FV127" s="50">
        <v>3.291101327457143</v>
      </c>
      <c r="FW127" s="50">
        <v>0.76412797974758873</v>
      </c>
      <c r="FX127" s="50">
        <v>5.3864514185507906</v>
      </c>
      <c r="FY127" s="50">
        <v>8.1127767729920492</v>
      </c>
      <c r="FZ127" s="50">
        <v>10.006455496224211</v>
      </c>
      <c r="GA127" s="50">
        <v>7.8654464245756177</v>
      </c>
      <c r="GB127" s="50">
        <v>0.63705845818158435</v>
      </c>
      <c r="GC127" s="50">
        <v>4.279454233938119</v>
      </c>
      <c r="GD127" s="50">
        <v>5.7043163755277462</v>
      </c>
    </row>
    <row r="128" spans="4:186" ht="15.75" thickBot="1" x14ac:dyDescent="0.3">
      <c r="D128" s="39">
        <v>0.70833333333333304</v>
      </c>
      <c r="E128" s="50">
        <v>21.108634939795952</v>
      </c>
      <c r="F128" s="50">
        <v>23.384053907640862</v>
      </c>
      <c r="G128" s="50">
        <v>23.554278874305854</v>
      </c>
      <c r="H128" s="50">
        <v>5.4729956679608414</v>
      </c>
      <c r="I128" s="50">
        <v>13.739782083457445</v>
      </c>
      <c r="J128" s="50">
        <v>11.932599931624337</v>
      </c>
      <c r="K128" s="50">
        <v>13.070058656078318</v>
      </c>
      <c r="L128" s="50">
        <v>13.093594170219198</v>
      </c>
      <c r="M128" s="50">
        <v>22.608132887351811</v>
      </c>
      <c r="N128" s="50">
        <v>26.245810037072193</v>
      </c>
      <c r="O128" s="50">
        <v>3.6486657333956392</v>
      </c>
      <c r="P128" s="50">
        <v>5.8038080431729231</v>
      </c>
      <c r="R128" s="50">
        <v>23.814114182172595</v>
      </c>
      <c r="S128" s="50">
        <v>9.5680022239915736</v>
      </c>
      <c r="T128" s="50">
        <v>12.97619863060388</v>
      </c>
      <c r="U128" s="50">
        <v>4.9907296062645718</v>
      </c>
      <c r="V128" s="50">
        <v>20.457849985164962</v>
      </c>
      <c r="W128" s="50">
        <v>8.2886107603811379</v>
      </c>
      <c r="X128" s="50">
        <v>8.0785937698391663</v>
      </c>
      <c r="Y128" s="50">
        <v>8.0274995127702198</v>
      </c>
      <c r="Z128" s="50">
        <v>11.97840640736848</v>
      </c>
      <c r="AA128" s="50">
        <v>3.6352193268015927</v>
      </c>
      <c r="AB128" s="50">
        <v>3.7830769908065904</v>
      </c>
      <c r="AC128" s="50">
        <v>5.7788275551031179</v>
      </c>
      <c r="AE128" s="50">
        <v>13.450024798312077</v>
      </c>
      <c r="AF128" s="50">
        <v>3.8025439012164259</v>
      </c>
      <c r="AG128" s="50">
        <v>34.951291947879852</v>
      </c>
      <c r="AH128" s="50">
        <v>21.939088900818987</v>
      </c>
      <c r="AI128" s="50">
        <v>9.0725591763959379</v>
      </c>
      <c r="AJ128" s="50">
        <v>10.215237841135984</v>
      </c>
      <c r="AK128" s="50">
        <v>13.788475890863333</v>
      </c>
      <c r="AL128" s="50">
        <v>5.6181994768125616</v>
      </c>
      <c r="AM128" s="50">
        <v>11.615220210763555</v>
      </c>
      <c r="AN128" s="50">
        <v>14.825268983779866</v>
      </c>
      <c r="AO128" s="50">
        <v>3.4897799697743399</v>
      </c>
      <c r="AP128" s="50">
        <v>15.997968431239681</v>
      </c>
      <c r="AR128" s="50">
        <v>14.929427402749889</v>
      </c>
      <c r="AS128" s="50">
        <v>0.69888457308829033</v>
      </c>
      <c r="AT128" s="50">
        <v>8.2851388486305186</v>
      </c>
      <c r="AU128" s="50">
        <v>16.99651561178797</v>
      </c>
      <c r="AV128" s="50">
        <v>13.046551361974952</v>
      </c>
      <c r="AW128" s="50">
        <v>10.633273145011186</v>
      </c>
      <c r="AX128" s="50">
        <v>4.9377570851403938</v>
      </c>
      <c r="AY128" s="50">
        <v>4.5977242765448132</v>
      </c>
      <c r="AZ128" s="50">
        <v>3.6297280598651924</v>
      </c>
      <c r="BA128" s="50">
        <v>3.6627587505205659</v>
      </c>
      <c r="BB128" s="50">
        <v>2.9576955337685367</v>
      </c>
      <c r="BC128" s="50">
        <v>0.72211412132848496</v>
      </c>
      <c r="BE128" s="50">
        <v>24.191165750367873</v>
      </c>
      <c r="BF128" s="50">
        <v>10.733443204359547</v>
      </c>
      <c r="BG128" s="50">
        <v>36.13707793689256</v>
      </c>
      <c r="BH128" s="50">
        <v>33.548711756707355</v>
      </c>
      <c r="BI128" s="50">
        <v>13.378227664862907</v>
      </c>
      <c r="BJ128" s="50">
        <v>8.9892202692255498</v>
      </c>
      <c r="BK128" s="50">
        <v>20.233275498149059</v>
      </c>
      <c r="BL128" s="50">
        <v>15.034072542420255</v>
      </c>
      <c r="BM128" s="50">
        <v>19.394884521178085</v>
      </c>
      <c r="BN128" s="50">
        <v>33.056886537742578</v>
      </c>
      <c r="BO128" s="50">
        <v>13.113228667856268</v>
      </c>
      <c r="BP128" s="50">
        <v>5.4846312298557853</v>
      </c>
      <c r="BR128" s="50">
        <v>22.554253072018472</v>
      </c>
      <c r="BS128" s="50">
        <v>28.704132788080589</v>
      </c>
      <c r="BT128" s="50">
        <v>22.830283721940983</v>
      </c>
      <c r="BU128" s="50">
        <v>17.531332375686187</v>
      </c>
      <c r="BV128" s="50">
        <v>23.003941325235274</v>
      </c>
      <c r="BW128" s="50">
        <v>20.876050045911896</v>
      </c>
      <c r="BX128" s="50">
        <v>15.324365592638435</v>
      </c>
      <c r="BY128" s="50">
        <v>14.669941474816284</v>
      </c>
      <c r="BZ128" s="50">
        <v>28.135034403856324</v>
      </c>
      <c r="CA128" s="50">
        <v>14.981689061588332</v>
      </c>
      <c r="CB128" s="50">
        <v>17.501330102036771</v>
      </c>
      <c r="CC128" s="50">
        <v>36.137077936892581</v>
      </c>
      <c r="CE128" s="50">
        <v>4.4494222086383211</v>
      </c>
      <c r="CF128" s="50">
        <v>16.826949462814156</v>
      </c>
      <c r="CG128" s="50">
        <v>22.178356653621066</v>
      </c>
      <c r="CH128" s="50">
        <v>15.128670252025605</v>
      </c>
      <c r="CI128" s="50">
        <v>20.137534606064229</v>
      </c>
      <c r="CJ128" s="50">
        <v>8.234905026688347</v>
      </c>
      <c r="CK128" s="50">
        <v>9.314398840597244</v>
      </c>
      <c r="CL128" s="50">
        <v>4.0237172759636062</v>
      </c>
      <c r="CM128" s="50">
        <v>3.5826708095512143</v>
      </c>
      <c r="CN128" s="50">
        <v>9.3331778648692385</v>
      </c>
      <c r="CO128" s="50">
        <v>0.53267895778878482</v>
      </c>
      <c r="CP128" s="50">
        <v>0.57474415128037193</v>
      </c>
      <c r="CR128" s="50">
        <v>24.100309806722031</v>
      </c>
      <c r="CS128" s="50">
        <v>3.9399721839814408</v>
      </c>
      <c r="CT128" s="50">
        <v>11.448611003129116</v>
      </c>
      <c r="CU128" s="50">
        <v>23.399646741473493</v>
      </c>
      <c r="CV128" s="50">
        <v>7.875510258701615</v>
      </c>
      <c r="CW128" s="50">
        <v>10.030753093747114</v>
      </c>
      <c r="CX128" s="50">
        <v>10.486365488713016</v>
      </c>
      <c r="CY128" s="50">
        <v>9.5033261798513209</v>
      </c>
      <c r="CZ128" s="50">
        <v>12.751227740830512</v>
      </c>
      <c r="DA128" s="50">
        <v>5.0281485839444509</v>
      </c>
      <c r="DB128" s="50">
        <v>3.715466165115334</v>
      </c>
      <c r="DC128" s="50">
        <v>3.4728767481775367</v>
      </c>
      <c r="DD128" s="81"/>
      <c r="DE128" s="50">
        <v>4.7383509490632214</v>
      </c>
      <c r="DF128" s="50">
        <v>17.848428962975344</v>
      </c>
      <c r="DG128" s="50">
        <v>20.846690046505817</v>
      </c>
      <c r="DH128" s="50">
        <v>30.740882270540784</v>
      </c>
      <c r="DI128" s="50">
        <v>27.045313942326423</v>
      </c>
      <c r="DJ128" s="50">
        <v>17.772585882070508</v>
      </c>
      <c r="DK128" s="50">
        <v>12.490798300305014</v>
      </c>
      <c r="DL128" s="50">
        <v>14.851263020502261</v>
      </c>
      <c r="DM128" s="50">
        <v>5.5103680438776941</v>
      </c>
      <c r="DN128" s="50">
        <v>3.8880979664224826</v>
      </c>
      <c r="DO128" s="50">
        <v>10.739534253039233</v>
      </c>
      <c r="DP128" s="50">
        <v>13.570256731024015</v>
      </c>
      <c r="DQ128" s="81"/>
      <c r="DS128" s="50">
        <v>30.198261803863048</v>
      </c>
      <c r="DT128" s="50">
        <v>10.283148922275085</v>
      </c>
      <c r="DU128" s="50">
        <v>28.893163590114618</v>
      </c>
      <c r="DV128" s="50">
        <v>16.733235232464565</v>
      </c>
      <c r="DW128" s="50">
        <v>21.706014186669538</v>
      </c>
      <c r="DX128" s="50">
        <v>16.415158135220778</v>
      </c>
      <c r="DY128" s="50">
        <v>9.6755299529855989</v>
      </c>
      <c r="DZ128" s="50">
        <v>11.600007563051669</v>
      </c>
      <c r="EA128" s="50">
        <v>8.6157557363003026</v>
      </c>
      <c r="EB128" s="50">
        <v>12.490798300304995</v>
      </c>
      <c r="EC128" s="50">
        <v>9.084242956915265</v>
      </c>
      <c r="ED128" s="50">
        <v>24.028547144822536</v>
      </c>
      <c r="EF128" s="50">
        <v>63.254010823098497</v>
      </c>
      <c r="EG128" s="50">
        <v>34.143649588892337</v>
      </c>
      <c r="EH128" s="50">
        <v>35.811520642311059</v>
      </c>
      <c r="EI128" s="50">
        <v>20.473954300866705</v>
      </c>
      <c r="EJ128" s="50">
        <v>11.818594974348851</v>
      </c>
      <c r="EK128" s="50">
        <v>27.809933725701331</v>
      </c>
      <c r="EL128" s="50">
        <v>26.208136631289666</v>
      </c>
      <c r="EM128" s="50">
        <v>12.536496297641504</v>
      </c>
      <c r="EN128" s="50">
        <v>42.636499380119822</v>
      </c>
      <c r="EO128" s="50">
        <v>46.348242582514551</v>
      </c>
      <c r="EP128" s="50">
        <v>69.209437186131623</v>
      </c>
      <c r="EQ128" s="50">
        <v>61.017968657792743</v>
      </c>
      <c r="ES128" s="50">
        <v>4.8818162633302418</v>
      </c>
      <c r="ET128" s="50">
        <v>2.7652906488912521</v>
      </c>
      <c r="EU128" s="50">
        <v>11.491731903298911</v>
      </c>
      <c r="EV128" s="50">
        <v>11.106113748716055</v>
      </c>
      <c r="EW128" s="50">
        <v>8.4775377123982842</v>
      </c>
      <c r="EX128" s="50">
        <v>5.5103680438776941</v>
      </c>
      <c r="EY128" s="50">
        <v>3.7182541586197404</v>
      </c>
      <c r="EZ128" s="50">
        <v>3.7743073048427012</v>
      </c>
      <c r="FA128" s="50">
        <v>5.2281560416126798</v>
      </c>
      <c r="FB128" s="50">
        <v>0.68763710956980661</v>
      </c>
      <c r="FC128" s="50">
        <v>0</v>
      </c>
      <c r="FD128" s="50">
        <v>0</v>
      </c>
      <c r="FF128" s="50">
        <v>81.063153102069236</v>
      </c>
      <c r="FG128" s="50">
        <v>53.051145439965012</v>
      </c>
      <c r="FH128" s="50">
        <v>87.01400665287855</v>
      </c>
      <c r="FI128" s="50">
        <v>61.699820738224744</v>
      </c>
      <c r="FJ128" s="50">
        <v>32.358524946682977</v>
      </c>
      <c r="FK128" s="50">
        <v>3.4166341490312369</v>
      </c>
      <c r="FL128" s="50">
        <v>17.753048413081583</v>
      </c>
      <c r="FM128" s="50">
        <v>26.13289800753294</v>
      </c>
      <c r="FN128" s="50">
        <v>33.686520076743506</v>
      </c>
      <c r="FO128" s="50">
        <v>38.451622978342918</v>
      </c>
      <c r="FP128" s="50">
        <v>59.756170753374192</v>
      </c>
      <c r="FQ128" s="50">
        <v>71.948137912973735</v>
      </c>
      <c r="FS128" s="50">
        <v>4.8595587767226087</v>
      </c>
      <c r="FT128" s="50">
        <v>3.6074929211986642</v>
      </c>
      <c r="FU128" s="50">
        <v>9.3519821128100666</v>
      </c>
      <c r="FV128" s="50">
        <v>0.74124382682334822</v>
      </c>
      <c r="FW128" s="50">
        <v>2.9111240696959211</v>
      </c>
      <c r="FX128" s="50">
        <v>9.3928112618716622</v>
      </c>
      <c r="FY128" s="50">
        <v>4.9941236341411086</v>
      </c>
      <c r="FZ128" s="50">
        <v>8.3897186173602414</v>
      </c>
      <c r="GA128" s="50">
        <v>8.597359111054427</v>
      </c>
      <c r="GB128" s="50">
        <v>0.62014629662255893</v>
      </c>
      <c r="GC128" s="50">
        <v>3.7347006369441789</v>
      </c>
      <c r="GD128" s="50">
        <v>7.7586318155832652</v>
      </c>
    </row>
    <row r="129" spans="4:186" ht="15.75" thickBot="1" x14ac:dyDescent="0.3">
      <c r="D129" s="39">
        <v>0.75</v>
      </c>
      <c r="E129" s="50">
        <v>16.606823527353768</v>
      </c>
      <c r="F129" s="50">
        <v>21.122729287164926</v>
      </c>
      <c r="G129" s="50">
        <v>18.70710078228209</v>
      </c>
      <c r="H129" s="50">
        <v>4.783289903634679</v>
      </c>
      <c r="I129" s="50">
        <v>12.674258767661073</v>
      </c>
      <c r="J129" s="50">
        <v>9.4906522635228132</v>
      </c>
      <c r="K129" s="50">
        <v>10.506687896802497</v>
      </c>
      <c r="L129" s="50">
        <v>10.506687896802497</v>
      </c>
      <c r="M129" s="50">
        <v>19.913206265498658</v>
      </c>
      <c r="N129" s="50">
        <v>23.765316460108281</v>
      </c>
      <c r="O129" s="50">
        <v>4.3324171792152857</v>
      </c>
      <c r="P129" s="50">
        <v>5.2589388551206611</v>
      </c>
      <c r="R129" s="50">
        <v>18.859190290904511</v>
      </c>
      <c r="S129" s="50">
        <v>8.4316702636666747</v>
      </c>
      <c r="T129" s="50">
        <v>9.4463823000490841</v>
      </c>
      <c r="U129" s="50">
        <v>4.7041977488077267</v>
      </c>
      <c r="V129" s="50">
        <v>18.525675428492185</v>
      </c>
      <c r="W129" s="50">
        <v>5.4854342897251502</v>
      </c>
      <c r="X129" s="50">
        <v>5.2472349895638004</v>
      </c>
      <c r="Y129" s="50">
        <v>4.6730953174567444</v>
      </c>
      <c r="Z129" s="50">
        <v>9.3538639255576825</v>
      </c>
      <c r="AA129" s="50">
        <v>4.7712053459792481</v>
      </c>
      <c r="AB129" s="50">
        <v>3.734700636944174</v>
      </c>
      <c r="AC129" s="50">
        <v>5.3295277026086545</v>
      </c>
      <c r="AE129" s="50">
        <v>17.230933885419486</v>
      </c>
      <c r="AF129" s="50">
        <v>3.163134452461676</v>
      </c>
      <c r="AG129" s="50">
        <v>29.17537390099293</v>
      </c>
      <c r="AH129" s="50">
        <v>19.29871171568286</v>
      </c>
      <c r="AI129" s="50">
        <v>4.7712053459792507</v>
      </c>
      <c r="AJ129" s="50">
        <v>10.443773765622927</v>
      </c>
      <c r="AK129" s="50">
        <v>10.264545957683854</v>
      </c>
      <c r="AL129" s="50">
        <v>4.4914637165594051</v>
      </c>
      <c r="AM129" s="50">
        <v>5.6997837991008513</v>
      </c>
      <c r="AN129" s="50">
        <v>10.085401528102876</v>
      </c>
      <c r="AO129" s="50">
        <v>3.4989959332497169</v>
      </c>
      <c r="AP129" s="50">
        <v>20.042096212596434</v>
      </c>
      <c r="AR129" s="50">
        <v>13.164370202153576</v>
      </c>
      <c r="AS129" s="50">
        <v>0</v>
      </c>
      <c r="AT129" s="50">
        <v>4.6299261198560044</v>
      </c>
      <c r="AU129" s="50">
        <v>10.99744413425095</v>
      </c>
      <c r="AV129" s="50">
        <v>13.211695633989267</v>
      </c>
      <c r="AW129" s="50">
        <v>9.6486072005916501</v>
      </c>
      <c r="AX129" s="50">
        <v>3.7555607797243398</v>
      </c>
      <c r="AY129" s="50">
        <v>3.8309209778800764</v>
      </c>
      <c r="AZ129" s="50">
        <v>2.9908037602648987</v>
      </c>
      <c r="BA129" s="50">
        <v>3.4551429438038146</v>
      </c>
      <c r="BB129" s="50">
        <v>3.6581592214426193</v>
      </c>
      <c r="BC129" s="50">
        <v>0.66202580202576222</v>
      </c>
      <c r="BE129" s="50">
        <v>26.208136631289616</v>
      </c>
      <c r="BF129" s="50">
        <v>9.0081715355210434</v>
      </c>
      <c r="BG129" s="50">
        <v>33.891789177219557</v>
      </c>
      <c r="BH129" s="50">
        <v>31.263132530504375</v>
      </c>
      <c r="BI129" s="50">
        <v>11.534960943600623</v>
      </c>
      <c r="BJ129" s="50">
        <v>9.4710299700936496</v>
      </c>
      <c r="BK129" s="50">
        <v>17.230933885419475</v>
      </c>
      <c r="BL129" s="50">
        <v>10.204597431063787</v>
      </c>
      <c r="BM129" s="50">
        <v>20.573989731731867</v>
      </c>
      <c r="BN129" s="50">
        <v>34.755608930584344</v>
      </c>
      <c r="BO129" s="50">
        <v>15.319939570062731</v>
      </c>
      <c r="BP129" s="50">
        <v>5.4846312298557853</v>
      </c>
      <c r="BR129" s="50">
        <v>19.135024596226327</v>
      </c>
      <c r="BS129" s="50">
        <v>22.271936094410322</v>
      </c>
      <c r="BT129" s="50">
        <v>22.554253072018472</v>
      </c>
      <c r="BU129" s="50">
        <v>13.21090594884868</v>
      </c>
      <c r="BV129" s="50">
        <v>23.318740037079571</v>
      </c>
      <c r="BW129" s="50">
        <v>20.374243660075688</v>
      </c>
      <c r="BX129" s="50">
        <v>17.230933885419486</v>
      </c>
      <c r="BY129" s="50">
        <v>11.170951714668817</v>
      </c>
      <c r="BZ129" s="50">
        <v>24.733007489293353</v>
      </c>
      <c r="CA129" s="50">
        <v>12.241443156508542</v>
      </c>
      <c r="CB129" s="50">
        <v>16.559234187354718</v>
      </c>
      <c r="CC129" s="50">
        <v>32.315206980620943</v>
      </c>
      <c r="CE129" s="50">
        <v>3.5354227816813166</v>
      </c>
      <c r="CF129" s="50">
        <v>12.871144461162622</v>
      </c>
      <c r="CG129" s="50">
        <v>19.726146801141805</v>
      </c>
      <c r="CH129" s="50">
        <v>13.807172310518352</v>
      </c>
      <c r="CI129" s="50">
        <v>18.646494671436368</v>
      </c>
      <c r="CJ129" s="50">
        <v>8.0928249945857242</v>
      </c>
      <c r="CK129" s="50">
        <v>8.4599251050594209</v>
      </c>
      <c r="CL129" s="50">
        <v>3.3586852101695137</v>
      </c>
      <c r="CM129" s="50">
        <v>0.67606468308197676</v>
      </c>
      <c r="CN129" s="50">
        <v>8.871225344265417</v>
      </c>
      <c r="CO129" s="50">
        <v>0</v>
      </c>
      <c r="CP129" s="50">
        <v>0.61642914592578379</v>
      </c>
      <c r="CR129" s="50">
        <v>21.240426245801114</v>
      </c>
      <c r="CS129" s="50">
        <v>0.71917352176624683</v>
      </c>
      <c r="CT129" s="50">
        <v>5.6304484539218054</v>
      </c>
      <c r="CU129" s="50">
        <v>20.044213782808036</v>
      </c>
      <c r="CV129" s="50">
        <v>4.6730953174567444</v>
      </c>
      <c r="CW129" s="50">
        <v>9.5103016408585521</v>
      </c>
      <c r="CX129" s="50">
        <v>8.8530714099074288</v>
      </c>
      <c r="CY129" s="50">
        <v>4.6191755217090602</v>
      </c>
      <c r="CZ129" s="50">
        <v>9.2376681946623549</v>
      </c>
      <c r="DA129" s="50">
        <v>4.0237172759636071</v>
      </c>
      <c r="DB129" s="50">
        <v>3.4805802030671629</v>
      </c>
      <c r="DC129" s="50">
        <v>0.76627039339831271</v>
      </c>
      <c r="DD129" s="81"/>
      <c r="DE129" s="50">
        <v>5.0851996532072752</v>
      </c>
      <c r="DF129" s="50">
        <v>13.420078190354948</v>
      </c>
      <c r="DG129" s="50">
        <v>18.767838075134769</v>
      </c>
      <c r="DH129" s="50">
        <v>32.102070739009754</v>
      </c>
      <c r="DI129" s="50">
        <v>28.136350395985765</v>
      </c>
      <c r="DJ129" s="50">
        <v>19.234773462789487</v>
      </c>
      <c r="DK129" s="50">
        <v>13.211695633989278</v>
      </c>
      <c r="DL129" s="50">
        <v>13.691203052209108</v>
      </c>
      <c r="DM129" s="50">
        <v>5.0024266240252926</v>
      </c>
      <c r="DN129" s="50">
        <v>3.6078182918545765</v>
      </c>
      <c r="DO129" s="50">
        <v>9.5299781207794343</v>
      </c>
      <c r="DP129" s="50">
        <v>12.084503500679334</v>
      </c>
      <c r="DQ129" s="81"/>
      <c r="DS129" s="50">
        <v>33.542792962562395</v>
      </c>
      <c r="DT129" s="50">
        <v>9.6316002587970928</v>
      </c>
      <c r="DU129" s="50">
        <v>26.510535242679811</v>
      </c>
      <c r="DV129" s="50">
        <v>11.414192052879891</v>
      </c>
      <c r="DW129" s="50">
        <v>18.047617373316207</v>
      </c>
      <c r="DX129" s="50">
        <v>13.210905948848675</v>
      </c>
      <c r="DY129" s="50">
        <v>8.3025081068153312</v>
      </c>
      <c r="DZ129" s="50">
        <v>8.1642318639544786</v>
      </c>
      <c r="EA129" s="50">
        <v>4.9093606302794113</v>
      </c>
      <c r="EB129" s="50">
        <v>10.876994581447065</v>
      </c>
      <c r="EC129" s="50">
        <v>11.084322818869339</v>
      </c>
      <c r="ED129" s="50">
        <v>28.136350395985765</v>
      </c>
      <c r="EF129" s="50">
        <v>59.951172182344926</v>
      </c>
      <c r="EG129" s="50">
        <v>35.423290457252676</v>
      </c>
      <c r="EH129" s="50">
        <v>29.991802208004462</v>
      </c>
      <c r="EI129" s="50">
        <v>18.016042601580711</v>
      </c>
      <c r="EJ129" s="50">
        <v>9.4653382455043307</v>
      </c>
      <c r="EK129" s="50">
        <v>25.147098022269649</v>
      </c>
      <c r="EL129" s="50">
        <v>24.441911287709797</v>
      </c>
      <c r="EM129" s="50">
        <v>10.752608307655937</v>
      </c>
      <c r="EN129" s="50">
        <v>40.923634762935819</v>
      </c>
      <c r="EO129" s="50">
        <v>47.712053367728096</v>
      </c>
      <c r="EP129" s="50">
        <v>66.775727558833324</v>
      </c>
      <c r="EQ129" s="50">
        <v>63.512982910896589</v>
      </c>
      <c r="ES129" s="50">
        <v>5.2355485016808823</v>
      </c>
      <c r="ET129" s="50">
        <v>0</v>
      </c>
      <c r="EU129" s="50">
        <v>5.5815591612585935</v>
      </c>
      <c r="EV129" s="50">
        <v>8.7081326064956457</v>
      </c>
      <c r="EW129" s="50">
        <v>5.3059283522997029</v>
      </c>
      <c r="EX129" s="50">
        <v>4.8632636498363873</v>
      </c>
      <c r="EY129" s="50">
        <v>0.67770987545758465</v>
      </c>
      <c r="EZ129" s="50">
        <v>0.74082441312517433</v>
      </c>
      <c r="FA129" s="50">
        <v>3.5639623836817274</v>
      </c>
      <c r="FB129" s="50">
        <v>0</v>
      </c>
      <c r="FC129" s="50">
        <v>0</v>
      </c>
      <c r="FD129" s="50">
        <v>0</v>
      </c>
      <c r="FF129" s="50">
        <v>79.075859465344564</v>
      </c>
      <c r="FG129" s="50">
        <v>55.638560998272936</v>
      </c>
      <c r="FH129" s="50">
        <v>83.491515690189075</v>
      </c>
      <c r="FI129" s="50">
        <v>61.509910342756044</v>
      </c>
      <c r="FJ129" s="50">
        <v>26.968480710080069</v>
      </c>
      <c r="FK129" s="50">
        <v>3.6108560281182314</v>
      </c>
      <c r="FL129" s="50">
        <v>16.606823527353775</v>
      </c>
      <c r="FM129" s="50">
        <v>24.370093768708237</v>
      </c>
      <c r="FN129" s="50">
        <v>32.235891149166854</v>
      </c>
      <c r="FO129" s="50">
        <v>40.630367041460993</v>
      </c>
      <c r="FP129" s="50">
        <v>63.366145455627866</v>
      </c>
      <c r="FQ129" s="50">
        <v>69.445460194087573</v>
      </c>
      <c r="FS129" s="50">
        <v>3.8025439012164286</v>
      </c>
      <c r="FT129" s="50">
        <v>3.2847803919373098</v>
      </c>
      <c r="FU129" s="50">
        <v>3.9361777792322878</v>
      </c>
      <c r="FV129" s="50">
        <v>2.7958148424077387</v>
      </c>
      <c r="FW129" s="50">
        <v>2.9908037602648965</v>
      </c>
      <c r="FX129" s="50">
        <v>3.7347006369441789</v>
      </c>
      <c r="FY129" s="50">
        <v>5.2589388551206611</v>
      </c>
      <c r="FZ129" s="50">
        <v>4.4285001949826501</v>
      </c>
      <c r="GA129" s="50">
        <v>5.3618931673090051</v>
      </c>
      <c r="GB129" s="50">
        <v>0.52325534432676901</v>
      </c>
      <c r="GC129" s="50">
        <v>3.2207685306440195</v>
      </c>
      <c r="GD129" s="50">
        <v>8.0956732436191619</v>
      </c>
    </row>
    <row r="130" spans="4:186" ht="15.75" thickBot="1" x14ac:dyDescent="0.3">
      <c r="D130" s="39">
        <v>0.79166666666666696</v>
      </c>
      <c r="E130" s="50">
        <v>15.060310010402022</v>
      </c>
      <c r="F130" s="50">
        <v>18.341149563358361</v>
      </c>
      <c r="G130" s="50">
        <v>11.928910958052473</v>
      </c>
      <c r="H130" s="50">
        <v>0.76092185255379485</v>
      </c>
      <c r="I130" s="50">
        <v>11.621743986316147</v>
      </c>
      <c r="J130" s="50">
        <v>4.29001209324786</v>
      </c>
      <c r="K130" s="50">
        <v>4.7602370621261603</v>
      </c>
      <c r="L130" s="50">
        <v>7.7919068174438459</v>
      </c>
      <c r="M130" s="50">
        <v>13.210905948848675</v>
      </c>
      <c r="N130" s="50">
        <v>18.136619162067458</v>
      </c>
      <c r="O130" s="50">
        <v>3.3355750721604966</v>
      </c>
      <c r="P130" s="50">
        <v>4.7712053459792507</v>
      </c>
      <c r="R130" s="50">
        <v>18.920256159229989</v>
      </c>
      <c r="S130" s="50">
        <v>7.9361940608984813</v>
      </c>
      <c r="T130" s="50">
        <v>5.0966614061938751</v>
      </c>
      <c r="U130" s="50">
        <v>3.8613450929097977</v>
      </c>
      <c r="V130" s="50">
        <v>14.851263020502275</v>
      </c>
      <c r="W130" s="50">
        <v>4.216470643530676</v>
      </c>
      <c r="X130" s="50">
        <v>3.793116110718223</v>
      </c>
      <c r="Y130" s="50">
        <v>3.9846523337813271</v>
      </c>
      <c r="Z130" s="50">
        <v>7.7276607419858605</v>
      </c>
      <c r="AA130" s="50">
        <v>4.4389529842105802</v>
      </c>
      <c r="AB130" s="50">
        <v>3.5639623836817265</v>
      </c>
      <c r="AC130" s="50">
        <v>5.1196365545859406</v>
      </c>
      <c r="AE130" s="50">
        <v>23.885449474366212</v>
      </c>
      <c r="AF130" s="50">
        <v>3.0535458708544909</v>
      </c>
      <c r="AG130" s="50">
        <v>19.475791519074019</v>
      </c>
      <c r="AH130" s="50">
        <v>15.183155206682322</v>
      </c>
      <c r="AI130" s="50">
        <v>3.1963348313884437</v>
      </c>
      <c r="AJ130" s="50">
        <v>9.3733241077970462</v>
      </c>
      <c r="AK130" s="50">
        <v>10.065626236626292</v>
      </c>
      <c r="AL130" s="50">
        <v>3.1212935488386697</v>
      </c>
      <c r="AM130" s="50">
        <v>4.8517846687809767</v>
      </c>
      <c r="AN130" s="50">
        <v>11.708961214708445</v>
      </c>
      <c r="AO130" s="50">
        <v>3.6867384616527259</v>
      </c>
      <c r="AP130" s="50">
        <v>16.467114586546398</v>
      </c>
      <c r="AR130" s="50">
        <v>12.743516859519097</v>
      </c>
      <c r="AS130" s="50">
        <v>0</v>
      </c>
      <c r="AT130" s="50">
        <v>3.5714982475200592</v>
      </c>
      <c r="AU130" s="50">
        <v>8.1814317849853317</v>
      </c>
      <c r="AV130" s="50">
        <v>10.364981119300541</v>
      </c>
      <c r="AW130" s="50">
        <v>5.168108897737743</v>
      </c>
      <c r="AX130" s="50">
        <v>3.2385394153094826</v>
      </c>
      <c r="AY130" s="50">
        <v>0.62762536784116618</v>
      </c>
      <c r="AZ130" s="50">
        <v>0.51888861049227231</v>
      </c>
      <c r="BA130" s="50">
        <v>3.1963348313884388</v>
      </c>
      <c r="BB130" s="50">
        <v>3.1859810539911062</v>
      </c>
      <c r="BC130" s="50">
        <v>0.6485023509789446</v>
      </c>
      <c r="BE130" s="50">
        <v>26.930118723358774</v>
      </c>
      <c r="BF130" s="50">
        <v>9.8456280770797395</v>
      </c>
      <c r="BG130" s="50">
        <v>33.631647997132582</v>
      </c>
      <c r="BH130" s="50">
        <v>23.699525818187034</v>
      </c>
      <c r="BI130" s="50">
        <v>9.6755299529855954</v>
      </c>
      <c r="BJ130" s="50">
        <v>8.8760705812495893</v>
      </c>
      <c r="BK130" s="50">
        <v>15.537818596150972</v>
      </c>
      <c r="BL130" s="50">
        <v>8.4951747477600765</v>
      </c>
      <c r="BM130" s="50">
        <v>17.203187842370848</v>
      </c>
      <c r="BN130" s="50">
        <v>36.090449454986434</v>
      </c>
      <c r="BO130" s="50">
        <v>12.442935065989586</v>
      </c>
      <c r="BP130" s="50">
        <v>5.2472349895638049</v>
      </c>
      <c r="BR130" s="50">
        <v>21.141531507814388</v>
      </c>
      <c r="BS130" s="50">
        <v>18.208882169233036</v>
      </c>
      <c r="BT130" s="50">
        <v>19.012101902982664</v>
      </c>
      <c r="BU130" s="50">
        <v>12.25570911283261</v>
      </c>
      <c r="BV130" s="50">
        <v>18.950838463918348</v>
      </c>
      <c r="BW130" s="50">
        <v>15.15589640672121</v>
      </c>
      <c r="BX130" s="50">
        <v>13.378227664862923</v>
      </c>
      <c r="BY130" s="50">
        <v>8.3373194163232167</v>
      </c>
      <c r="BZ130" s="50">
        <v>17.351832080100895</v>
      </c>
      <c r="CA130" s="50">
        <v>9.9083536932615015</v>
      </c>
      <c r="CB130" s="50">
        <v>13.857655523179103</v>
      </c>
      <c r="CC130" s="50">
        <v>34.123156833381088</v>
      </c>
      <c r="CE130" s="50">
        <v>3.5264420337820548</v>
      </c>
      <c r="CF130" s="50">
        <v>10.597002773328551</v>
      </c>
      <c r="CG130" s="50">
        <v>15.672228049787197</v>
      </c>
      <c r="CH130" s="50">
        <v>11.592768116060871</v>
      </c>
      <c r="CI130" s="50">
        <v>12.697316843458179</v>
      </c>
      <c r="CJ130" s="50">
        <v>5.738180417612047</v>
      </c>
      <c r="CK130" s="50">
        <v>5.7788275551031179</v>
      </c>
      <c r="CL130" s="50">
        <v>0.66983723582691368</v>
      </c>
      <c r="CM130" s="50">
        <v>0</v>
      </c>
      <c r="CN130" s="50">
        <v>7.9597095879749187</v>
      </c>
      <c r="CO130" s="50">
        <v>0</v>
      </c>
      <c r="CP130" s="50">
        <v>0.6737658899853084</v>
      </c>
      <c r="CR130" s="50">
        <v>24.15548557064913</v>
      </c>
      <c r="CS130" s="50">
        <v>0.50749996567014299</v>
      </c>
      <c r="CT130" s="50">
        <v>4.8152469647831655</v>
      </c>
      <c r="CU130" s="50">
        <v>16.849910480666338</v>
      </c>
      <c r="CV130" s="50">
        <v>4.3043439703721793</v>
      </c>
      <c r="CW130" s="50">
        <v>11.909740551002367</v>
      </c>
      <c r="CX130" s="50">
        <v>4.4076438704837848</v>
      </c>
      <c r="CY130" s="50">
        <v>3.7462108401725835</v>
      </c>
      <c r="CZ130" s="50">
        <v>4.4830343217324859</v>
      </c>
      <c r="DA130" s="50">
        <v>4.4494222086383148</v>
      </c>
      <c r="DB130" s="50">
        <v>3.8123023495873922</v>
      </c>
      <c r="DC130" s="50">
        <v>3.4995910680596323</v>
      </c>
      <c r="DD130" s="81"/>
      <c r="DE130" s="50">
        <v>4.4599078811764628</v>
      </c>
      <c r="DF130" s="50">
        <v>9.0896929575440719</v>
      </c>
      <c r="DG130" s="50">
        <v>11.951056207895789</v>
      </c>
      <c r="DH130" s="50">
        <v>27.247051119223311</v>
      </c>
      <c r="DI130" s="50">
        <v>26.85350392234945</v>
      </c>
      <c r="DJ130" s="50">
        <v>16.044476775305988</v>
      </c>
      <c r="DK130" s="50">
        <v>10.567812625107734</v>
      </c>
      <c r="DL130" s="50">
        <v>10.204597431063801</v>
      </c>
      <c r="DM130" s="50">
        <v>3.5826708095512152</v>
      </c>
      <c r="DN130" s="50">
        <v>3.0555842859213089</v>
      </c>
      <c r="DO130" s="50">
        <v>9.6089554398854027</v>
      </c>
      <c r="DP130" s="50">
        <v>10.547411448071214</v>
      </c>
      <c r="DQ130" s="81"/>
      <c r="DS130" s="50">
        <v>35.349839376010443</v>
      </c>
      <c r="DT130" s="50">
        <v>7.6593754767690223</v>
      </c>
      <c r="DU130" s="50">
        <v>18.646494671436372</v>
      </c>
      <c r="DV130" s="50">
        <v>5.3741629409700789</v>
      </c>
      <c r="DW130" s="50">
        <v>12.999621366166377</v>
      </c>
      <c r="DX130" s="50">
        <v>11.215496884030332</v>
      </c>
      <c r="DY130" s="50">
        <v>3.8499172457360933</v>
      </c>
      <c r="DZ130" s="50">
        <v>4.0041530447848652</v>
      </c>
      <c r="EA130" s="50">
        <v>3.0661986691774574</v>
      </c>
      <c r="EB130" s="50">
        <v>12.952804047364385</v>
      </c>
      <c r="EC130" s="50">
        <v>11.040826506963555</v>
      </c>
      <c r="ED130" s="50">
        <v>28.772775563632319</v>
      </c>
      <c r="EF130" s="50">
        <v>60.891811629570796</v>
      </c>
      <c r="EG130" s="50">
        <v>38.18235251956304</v>
      </c>
      <c r="EH130" s="50">
        <v>27.626219898037107</v>
      </c>
      <c r="EI130" s="50">
        <v>15.623751722946579</v>
      </c>
      <c r="EJ130" s="50">
        <v>8.095673243619169</v>
      </c>
      <c r="EK130" s="50">
        <v>22.008884465440314</v>
      </c>
      <c r="EL130" s="50">
        <v>22.588634549446375</v>
      </c>
      <c r="EM130" s="50">
        <v>9.3143988405972546</v>
      </c>
      <c r="EN130" s="50">
        <v>39.307089227083196</v>
      </c>
      <c r="EO130" s="50">
        <v>45.870235948552626</v>
      </c>
      <c r="EP130" s="50">
        <v>65.053993047829181</v>
      </c>
      <c r="EQ130" s="50">
        <v>58.071416944215954</v>
      </c>
      <c r="ES130" s="50">
        <v>4.8484554479441657</v>
      </c>
      <c r="ET130" s="50">
        <v>0.54633245384825191</v>
      </c>
      <c r="EU130" s="50">
        <v>3.8119873006357334</v>
      </c>
      <c r="EV130" s="50">
        <v>4.4939242788934646</v>
      </c>
      <c r="EW130" s="50">
        <v>4.243145689957224</v>
      </c>
      <c r="EX130" s="50">
        <v>2.9084927434891417</v>
      </c>
      <c r="EY130" s="50">
        <v>0.51828251809475412</v>
      </c>
      <c r="EZ130" s="50">
        <v>0</v>
      </c>
      <c r="FA130" s="50">
        <v>2.9003457097337151</v>
      </c>
      <c r="FB130" s="50">
        <v>0</v>
      </c>
      <c r="FC130" s="50">
        <v>0</v>
      </c>
      <c r="FD130" s="50">
        <v>0.59625005852704371</v>
      </c>
      <c r="FF130" s="50">
        <v>76.541295089293627</v>
      </c>
      <c r="FG130" s="50">
        <v>55.638560998272936</v>
      </c>
      <c r="FH130" s="50">
        <v>81.263694071718291</v>
      </c>
      <c r="FI130" s="50">
        <v>59.261298157831774</v>
      </c>
      <c r="FJ130" s="50">
        <v>24.334237824826868</v>
      </c>
      <c r="FK130" s="50">
        <v>3.6676691626710056</v>
      </c>
      <c r="FL130" s="50">
        <v>15.537818596150981</v>
      </c>
      <c r="FM130" s="50">
        <v>22.348696593050477</v>
      </c>
      <c r="FN130" s="50">
        <v>32.549583914974733</v>
      </c>
      <c r="FO130" s="50">
        <v>45.824735781826242</v>
      </c>
      <c r="FP130" s="50">
        <v>64.074280821671735</v>
      </c>
      <c r="FQ130" s="50">
        <v>80.307899175809141</v>
      </c>
      <c r="FS130" s="50">
        <v>4.4494222086383211</v>
      </c>
      <c r="FT130" s="50">
        <v>3.3515551236527004</v>
      </c>
      <c r="FU130" s="50">
        <v>4.1925924634956555</v>
      </c>
      <c r="FV130" s="50">
        <v>0.55025772614592194</v>
      </c>
      <c r="FW130" s="50">
        <v>0.62950448446307106</v>
      </c>
      <c r="FX130" s="50">
        <v>4.3537241108685762</v>
      </c>
      <c r="FY130" s="50">
        <v>3.1212935488386724</v>
      </c>
      <c r="FZ130" s="50">
        <v>4.9828161887020945</v>
      </c>
      <c r="GA130" s="50">
        <v>4.8862759003232616</v>
      </c>
      <c r="GB130" s="50">
        <v>0.61457615374330798</v>
      </c>
      <c r="GC130" s="50">
        <v>3.4530779411029768</v>
      </c>
      <c r="GD130" s="50">
        <v>9.1279921753633726</v>
      </c>
    </row>
    <row r="131" spans="4:186" ht="15.75" thickBot="1" x14ac:dyDescent="0.3">
      <c r="D131" s="39">
        <v>0.83333333333333304</v>
      </c>
      <c r="E131" s="50">
        <v>16.719157918088658</v>
      </c>
      <c r="F131" s="50">
        <v>13.579733768586733</v>
      </c>
      <c r="G131" s="50">
        <v>11.149781249589985</v>
      </c>
      <c r="H131" s="50">
        <v>0</v>
      </c>
      <c r="I131" s="50">
        <v>7.6923662806749373</v>
      </c>
      <c r="J131" s="50">
        <v>4.1956142726347618</v>
      </c>
      <c r="K131" s="50">
        <v>2.9667491540606439</v>
      </c>
      <c r="L131" s="50">
        <v>3.4817663601180948</v>
      </c>
      <c r="M131" s="50">
        <v>11.795881473251272</v>
      </c>
      <c r="N131" s="50">
        <v>20.944663886803777</v>
      </c>
      <c r="O131" s="50">
        <v>3.9908206926727092</v>
      </c>
      <c r="P131" s="50">
        <v>5.1426806456071992</v>
      </c>
      <c r="R131" s="50">
        <v>17.230933885419464</v>
      </c>
      <c r="S131" s="50">
        <v>5.6081511170323326</v>
      </c>
      <c r="T131" s="50">
        <v>4.9377570851403991</v>
      </c>
      <c r="U131" s="50">
        <v>3.1257073500455981</v>
      </c>
      <c r="V131" s="50">
        <v>10.981379617246201</v>
      </c>
      <c r="W131" s="50">
        <v>3.177323501521117</v>
      </c>
      <c r="X131" s="50">
        <v>0.51006466203532863</v>
      </c>
      <c r="Y131" s="50">
        <v>2.9988507615885753</v>
      </c>
      <c r="Z131" s="50">
        <v>4.8517846687809794</v>
      </c>
      <c r="AA131" s="50">
        <v>5.0851996532072752</v>
      </c>
      <c r="AB131" s="50">
        <v>3.3985088068166607</v>
      </c>
      <c r="AC131" s="50">
        <v>5.0054481732207714</v>
      </c>
      <c r="AE131" s="50">
        <v>18.495552384919272</v>
      </c>
      <c r="AF131" s="50">
        <v>2.7737471893688919</v>
      </c>
      <c r="AG131" s="50">
        <v>17.841079898163866</v>
      </c>
      <c r="AH131" s="50">
        <v>12.584599008346744</v>
      </c>
      <c r="AI131" s="50">
        <v>2.9190275696481653</v>
      </c>
      <c r="AJ131" s="50">
        <v>4.7606024004868255</v>
      </c>
      <c r="AK131" s="50">
        <v>4.5550212292380072</v>
      </c>
      <c r="AL131" s="50">
        <v>3.4640022803763082</v>
      </c>
      <c r="AM131" s="50">
        <v>4.2269246982231596</v>
      </c>
      <c r="AN131" s="50">
        <v>12.60525206605962</v>
      </c>
      <c r="AO131" s="50">
        <v>3.950678624285314</v>
      </c>
      <c r="AP131" s="50">
        <v>18.79825595913195</v>
      </c>
      <c r="AR131" s="50">
        <v>13.837284609855853</v>
      </c>
      <c r="AS131" s="50">
        <v>0</v>
      </c>
      <c r="AT131" s="50">
        <v>3.0965433192522354</v>
      </c>
      <c r="AU131" s="50">
        <v>4.2164706435306698</v>
      </c>
      <c r="AV131" s="50">
        <v>5.6796223995978314</v>
      </c>
      <c r="AW131" s="50">
        <v>2.9003457097337129</v>
      </c>
      <c r="AX131" s="50">
        <v>0.71185697286689886</v>
      </c>
      <c r="AY131" s="50">
        <v>0.52993511966072493</v>
      </c>
      <c r="AZ131" s="50">
        <v>0</v>
      </c>
      <c r="BA131" s="50">
        <v>0.7684168078203315</v>
      </c>
      <c r="BB131" s="50">
        <v>4.5927285606365498</v>
      </c>
      <c r="BC131" s="50">
        <v>0.68564395976979364</v>
      </c>
      <c r="BE131" s="50">
        <v>26.396864689293267</v>
      </c>
      <c r="BF131" s="50">
        <v>9.8456280770797395</v>
      </c>
      <c r="BG131" s="50">
        <v>33.85447179794248</v>
      </c>
      <c r="BH131" s="50">
        <v>26.027806050539041</v>
      </c>
      <c r="BI131" s="50">
        <v>7.7420298986475151</v>
      </c>
      <c r="BJ131" s="50">
        <v>8.1636589488043558</v>
      </c>
      <c r="BK131" s="50">
        <v>11.81859497434883</v>
      </c>
      <c r="BL131" s="50">
        <v>5.0966614061938724</v>
      </c>
      <c r="BM131" s="50">
        <v>17.411528697852102</v>
      </c>
      <c r="BN131" s="50">
        <v>34.664784214574745</v>
      </c>
      <c r="BO131" s="50">
        <v>11.97840640736848</v>
      </c>
      <c r="BP131" s="50">
        <v>5.5815591612585953</v>
      </c>
      <c r="BR131" s="50">
        <v>23.800611478791676</v>
      </c>
      <c r="BS131" s="50">
        <v>17.015426308596844</v>
      </c>
      <c r="BT131" s="50">
        <v>16.691026979654989</v>
      </c>
      <c r="BU131" s="50">
        <v>5.8154901990595818</v>
      </c>
      <c r="BV131" s="50">
        <v>12.263973414338709</v>
      </c>
      <c r="BW131" s="50">
        <v>11.886910383642388</v>
      </c>
      <c r="BX131" s="50">
        <v>9.4085463679319616</v>
      </c>
      <c r="BY131" s="50">
        <v>3.1130288747194599</v>
      </c>
      <c r="BZ131" s="50">
        <v>11.106113748716067</v>
      </c>
      <c r="CA131" s="50">
        <v>5.2706601112620817</v>
      </c>
      <c r="CB131" s="50">
        <v>15.595967938607796</v>
      </c>
      <c r="CC131" s="50">
        <v>35.085261831118203</v>
      </c>
      <c r="CE131" s="50">
        <v>3.5896276457329295</v>
      </c>
      <c r="CF131" s="50">
        <v>10.687833733463009</v>
      </c>
      <c r="CG131" s="50">
        <v>11.752732987106114</v>
      </c>
      <c r="CH131" s="50">
        <v>8.9892202692255587</v>
      </c>
      <c r="CI131" s="50">
        <v>8.1986558462522883</v>
      </c>
      <c r="CJ131" s="50">
        <v>4.3751007869168301</v>
      </c>
      <c r="CK131" s="50">
        <v>4.3868531318568875</v>
      </c>
      <c r="CL131" s="50">
        <v>0</v>
      </c>
      <c r="CM131" s="50">
        <v>0</v>
      </c>
      <c r="CN131" s="50">
        <v>4.9377570851403965</v>
      </c>
      <c r="CO131" s="50">
        <v>0</v>
      </c>
      <c r="CP131" s="50">
        <v>0.69967717700319454</v>
      </c>
      <c r="CR131" s="50">
        <v>17.753048413081583</v>
      </c>
      <c r="CS131" s="50">
        <v>0</v>
      </c>
      <c r="CT131" s="50">
        <v>4.0237172759636071</v>
      </c>
      <c r="CU131" s="50">
        <v>10.485688526812989</v>
      </c>
      <c r="CV131" s="50">
        <v>0.67179964835790706</v>
      </c>
      <c r="CW131" s="50">
        <v>3.6014445923006169</v>
      </c>
      <c r="CX131" s="50">
        <v>0.6562072493161033</v>
      </c>
      <c r="CY131" s="50">
        <v>0.57121089797686464</v>
      </c>
      <c r="CZ131" s="50">
        <v>3.3266484710002326</v>
      </c>
      <c r="DA131" s="50">
        <v>3.1963348313884445</v>
      </c>
      <c r="DB131" s="50">
        <v>3.930708930292957</v>
      </c>
      <c r="DC131" s="50">
        <v>3.1544985224669655</v>
      </c>
      <c r="DD131" s="81"/>
      <c r="DE131" s="50">
        <v>4.7821904652608938</v>
      </c>
      <c r="DF131" s="50">
        <v>12.187643516269556</v>
      </c>
      <c r="DG131" s="50">
        <v>8.7266868600778036</v>
      </c>
      <c r="DH131" s="50">
        <v>20.3410788641051</v>
      </c>
      <c r="DI131" s="50">
        <v>21.840277812595918</v>
      </c>
      <c r="DJ131" s="50">
        <v>10.911020608691549</v>
      </c>
      <c r="DK131" s="50">
        <v>10.385146446569099</v>
      </c>
      <c r="DL131" s="50">
        <v>5.8288604174897909</v>
      </c>
      <c r="DM131" s="50">
        <v>3.2822542856199681</v>
      </c>
      <c r="DN131" s="50">
        <v>0.70574955849840959</v>
      </c>
      <c r="DO131" s="50">
        <v>8.1104949119217036</v>
      </c>
      <c r="DP131" s="50">
        <v>9.8498015252482851</v>
      </c>
      <c r="DQ131" s="81"/>
      <c r="DS131" s="50">
        <v>35.904336632409027</v>
      </c>
      <c r="DT131" s="50">
        <v>8.6078682582400265</v>
      </c>
      <c r="DU131" s="50">
        <v>18.077252207095739</v>
      </c>
      <c r="DV131" s="50">
        <v>4.2794542339381163</v>
      </c>
      <c r="DW131" s="50">
        <v>10.690772373461257</v>
      </c>
      <c r="DX131" s="50">
        <v>9.295645023065445</v>
      </c>
      <c r="DY131" s="50">
        <v>2.7560355165984975</v>
      </c>
      <c r="DZ131" s="50">
        <v>3.4110727775011034</v>
      </c>
      <c r="EA131" s="50">
        <v>3.4530779411029742</v>
      </c>
      <c r="EB131" s="50">
        <v>13.642738661689174</v>
      </c>
      <c r="EC131" s="50">
        <v>11.237459339059219</v>
      </c>
      <c r="ED131" s="50">
        <v>32.488711078127167</v>
      </c>
      <c r="EF131" s="50">
        <v>57.660120078012291</v>
      </c>
      <c r="EG131" s="50">
        <v>39.079689493228642</v>
      </c>
      <c r="EH131" s="50">
        <v>27.978724150605405</v>
      </c>
      <c r="EI131" s="50">
        <v>12.584599008346757</v>
      </c>
      <c r="EJ131" s="50">
        <v>5.6919604598796303</v>
      </c>
      <c r="EK131" s="50">
        <v>19.1709765879543</v>
      </c>
      <c r="EL131" s="50">
        <v>20.329319367488107</v>
      </c>
      <c r="EM131" s="50">
        <v>8.7087307199122588</v>
      </c>
      <c r="EN131" s="50">
        <v>39.406853365394525</v>
      </c>
      <c r="EO131" s="50">
        <v>46.460832638785263</v>
      </c>
      <c r="EP131" s="50">
        <v>63.49120198057507</v>
      </c>
      <c r="EQ131" s="50">
        <v>58.307319501166376</v>
      </c>
      <c r="ES131" s="50">
        <v>4.7492856007910147</v>
      </c>
      <c r="ET131" s="50">
        <v>0</v>
      </c>
      <c r="EU131" s="50">
        <v>3.5987153063498529</v>
      </c>
      <c r="EV131" s="50">
        <v>0.69043400316669656</v>
      </c>
      <c r="EW131" s="50">
        <v>0.70574955849840937</v>
      </c>
      <c r="EX131" s="50">
        <v>0.63220442023057466</v>
      </c>
      <c r="EY131" s="50">
        <v>0</v>
      </c>
      <c r="EZ131" s="50">
        <v>0</v>
      </c>
      <c r="FA131" s="50">
        <v>0.59401540655334584</v>
      </c>
      <c r="FB131" s="50">
        <v>0</v>
      </c>
      <c r="FC131" s="50">
        <v>0</v>
      </c>
      <c r="FD131" s="50">
        <v>0.55031504863974479</v>
      </c>
      <c r="FF131" s="50">
        <v>76.220322786341598</v>
      </c>
      <c r="FG131" s="50">
        <v>63.184763037325339</v>
      </c>
      <c r="FH131" s="50">
        <v>80.197954374503993</v>
      </c>
      <c r="FI131" s="50">
        <v>55.919415546580517</v>
      </c>
      <c r="FJ131" s="50">
        <v>23.554278874305844</v>
      </c>
      <c r="FK131" s="50">
        <v>3.299964252668576</v>
      </c>
      <c r="FL131" s="50">
        <v>12.651228624114712</v>
      </c>
      <c r="FM131" s="50">
        <v>22.89964149856176</v>
      </c>
      <c r="FN131" s="50">
        <v>26.338892093580483</v>
      </c>
      <c r="FO131" s="50">
        <v>48.157965790935151</v>
      </c>
      <c r="FP131" s="50">
        <v>59.632195334948968</v>
      </c>
      <c r="FQ131" s="50">
        <v>67.99653953833473</v>
      </c>
      <c r="FS131" s="50">
        <v>5.1426806456071956</v>
      </c>
      <c r="FT131" s="50">
        <v>3.4485083634767624</v>
      </c>
      <c r="FU131" s="50">
        <v>3.0069121840577209</v>
      </c>
      <c r="FV131" s="50">
        <v>0</v>
      </c>
      <c r="FW131" s="50">
        <v>0</v>
      </c>
      <c r="FX131" s="50">
        <v>0</v>
      </c>
      <c r="FY131" s="50">
        <v>2.8796527320690863</v>
      </c>
      <c r="FZ131" s="50">
        <v>4.7712053459792507</v>
      </c>
      <c r="GA131" s="50">
        <v>5.1920722703166513</v>
      </c>
      <c r="GB131" s="50">
        <v>0</v>
      </c>
      <c r="GC131" s="50">
        <v>3.6486657333956432</v>
      </c>
      <c r="GD131" s="50">
        <v>10.204597431063808</v>
      </c>
    </row>
    <row r="132" spans="4:186" ht="15.75" thickBot="1" x14ac:dyDescent="0.3">
      <c r="D132" s="39">
        <v>0.875</v>
      </c>
      <c r="E132" s="50">
        <v>17.4327442346788</v>
      </c>
      <c r="F132" s="50">
        <v>13.902833673463972</v>
      </c>
      <c r="G132" s="50">
        <v>10.773273148210686</v>
      </c>
      <c r="H132" s="50">
        <v>0</v>
      </c>
      <c r="I132" s="50">
        <v>4.3454679990796272</v>
      </c>
      <c r="J132" s="50">
        <v>0.68425104898824707</v>
      </c>
      <c r="K132" s="50">
        <v>0</v>
      </c>
      <c r="L132" s="50">
        <v>3.367378955325905</v>
      </c>
      <c r="M132" s="50">
        <v>11.592768116060858</v>
      </c>
      <c r="N132" s="50">
        <v>16.662927613539495</v>
      </c>
      <c r="O132" s="50">
        <v>4.3005873031852717</v>
      </c>
      <c r="P132" s="50">
        <v>3.4995910680596314</v>
      </c>
      <c r="R132" s="50">
        <v>14.799305296192049</v>
      </c>
      <c r="S132" s="50">
        <v>5.2635415595995401</v>
      </c>
      <c r="T132" s="50">
        <v>5.0167898188516791</v>
      </c>
      <c r="U132" s="50">
        <v>0.72190801892615331</v>
      </c>
      <c r="V132" s="50">
        <v>8.4599251050594138</v>
      </c>
      <c r="W132" s="50">
        <v>0.66794387330770078</v>
      </c>
      <c r="X132" s="50">
        <v>0</v>
      </c>
      <c r="Y132" s="50">
        <v>2.8251251523901866</v>
      </c>
      <c r="Z132" s="50">
        <v>3.900880744039557</v>
      </c>
      <c r="AA132" s="50">
        <v>5.716690159452793</v>
      </c>
      <c r="AB132" s="50">
        <v>3.2382568284667386</v>
      </c>
      <c r="AC132" s="50">
        <v>4.8042112617522479</v>
      </c>
      <c r="AE132" s="50">
        <v>15.484270733189014</v>
      </c>
      <c r="AF132" s="50">
        <v>0.59108178295065061</v>
      </c>
      <c r="AG132" s="50">
        <v>18.586019600779196</v>
      </c>
      <c r="AH132" s="50">
        <v>7.9523886754340589</v>
      </c>
      <c r="AI132" s="50">
        <v>0.68763710956980717</v>
      </c>
      <c r="AJ132" s="50">
        <v>4.2373960180722481</v>
      </c>
      <c r="AK132" s="50">
        <v>3.4462987255494477</v>
      </c>
      <c r="AL132" s="50">
        <v>0.65620724931610352</v>
      </c>
      <c r="AM132" s="50">
        <v>3.6962978478964112</v>
      </c>
      <c r="AN132" s="50">
        <v>11.64350754618544</v>
      </c>
      <c r="AO132" s="50">
        <v>4.343061934115152</v>
      </c>
      <c r="AP132" s="50">
        <v>19.320400301155129</v>
      </c>
      <c r="AR132" s="50">
        <v>16.135014820488518</v>
      </c>
      <c r="AS132" s="50">
        <v>0</v>
      </c>
      <c r="AT132" s="50">
        <v>0.70778146577034651</v>
      </c>
      <c r="AU132" s="50">
        <v>4.0211050380387166</v>
      </c>
      <c r="AV132" s="50">
        <v>5.3177192998853915</v>
      </c>
      <c r="AW132" s="50">
        <v>0</v>
      </c>
      <c r="AX132" s="50">
        <v>0</v>
      </c>
      <c r="AY132" s="50">
        <v>0.51170123189744654</v>
      </c>
      <c r="AZ132" s="50">
        <v>0</v>
      </c>
      <c r="BA132" s="50">
        <v>0.7345521796683252</v>
      </c>
      <c r="BB132" s="50">
        <v>3.6962978478964095</v>
      </c>
      <c r="BC132" s="50">
        <v>0.7662703933983126</v>
      </c>
      <c r="BE132" s="50">
        <v>28.215385041980305</v>
      </c>
      <c r="BF132" s="50">
        <v>9.8456280770797395</v>
      </c>
      <c r="BG132" s="50">
        <v>36.090449454986398</v>
      </c>
      <c r="BH132" s="50">
        <v>21.113019175784395</v>
      </c>
      <c r="BI132" s="50">
        <v>7.708897148121995</v>
      </c>
      <c r="BJ132" s="50">
        <v>7.7105515362302652</v>
      </c>
      <c r="BK132" s="50">
        <v>9.9671374450262018</v>
      </c>
      <c r="BL132" s="50">
        <v>11.862639382442236</v>
      </c>
      <c r="BM132" s="50">
        <v>16.101137618082035</v>
      </c>
      <c r="BN132" s="50">
        <v>32.271927691311824</v>
      </c>
      <c r="BO132" s="50">
        <v>14.750920885691302</v>
      </c>
      <c r="BP132" s="50">
        <v>5.6304484539218098</v>
      </c>
      <c r="BR132" s="50">
        <v>23.073650190997625</v>
      </c>
      <c r="BS132" s="50">
        <v>16.733235232464565</v>
      </c>
      <c r="BT132" s="50">
        <v>16.439267160793438</v>
      </c>
      <c r="BU132" s="50">
        <v>3.82207747906262</v>
      </c>
      <c r="BV132" s="50">
        <v>9.0725591763959432</v>
      </c>
      <c r="BW132" s="50">
        <v>5.6997837991008531</v>
      </c>
      <c r="BX132" s="50">
        <v>4.5870236037063119</v>
      </c>
      <c r="BY132" s="50">
        <v>0.50031846966634053</v>
      </c>
      <c r="BZ132" s="50">
        <v>9.8485029927936427</v>
      </c>
      <c r="CA132" s="50">
        <v>9.314398840597244</v>
      </c>
      <c r="CB132" s="50">
        <v>16.443906216497655</v>
      </c>
      <c r="CC132" s="50">
        <v>33.01294739435486</v>
      </c>
      <c r="CE132" s="50">
        <v>3.2982476075221396</v>
      </c>
      <c r="CF132" s="50">
        <v>11.457072651717478</v>
      </c>
      <c r="CG132" s="50">
        <v>10.793964448224765</v>
      </c>
      <c r="CH132" s="50">
        <v>7.8481343696990491</v>
      </c>
      <c r="CI132" s="50">
        <v>4.6299261198560071</v>
      </c>
      <c r="CJ132" s="50">
        <v>3.3714411652548804</v>
      </c>
      <c r="CK132" s="50">
        <v>2.7484291671244345</v>
      </c>
      <c r="CL132" s="50">
        <v>0</v>
      </c>
      <c r="CM132" s="50">
        <v>0</v>
      </c>
      <c r="CN132" s="50">
        <v>4.6839293826631909</v>
      </c>
      <c r="CO132" s="50">
        <v>0</v>
      </c>
      <c r="CP132" s="50">
        <v>0.720054861768465</v>
      </c>
      <c r="CR132" s="50">
        <v>17.230933885419478</v>
      </c>
      <c r="CS132" s="50">
        <v>0</v>
      </c>
      <c r="CT132" s="50">
        <v>3.6627587505205725</v>
      </c>
      <c r="CU132" s="50">
        <v>7.7791401785578804</v>
      </c>
      <c r="CV132" s="50">
        <v>0.50355327737380817</v>
      </c>
      <c r="CW132" s="50">
        <v>0.68014965504722269</v>
      </c>
      <c r="CX132" s="50">
        <v>0</v>
      </c>
      <c r="CY132" s="50">
        <v>0</v>
      </c>
      <c r="CZ132" s="50">
        <v>0.63807019720634084</v>
      </c>
      <c r="DA132" s="50">
        <v>3.1461753116659645</v>
      </c>
      <c r="DB132" s="50">
        <v>4.5816794990745757</v>
      </c>
      <c r="DC132" s="50">
        <v>3.023078344074837</v>
      </c>
      <c r="DD132" s="81"/>
      <c r="DE132" s="50">
        <v>5.4365909385587878</v>
      </c>
      <c r="DF132" s="50">
        <v>10.779182247529562</v>
      </c>
      <c r="DG132" s="50">
        <v>5.5815591612585935</v>
      </c>
      <c r="DH132" s="50">
        <v>12.560914072895168</v>
      </c>
      <c r="DI132" s="50">
        <v>17.288434173614267</v>
      </c>
      <c r="DJ132" s="50">
        <v>9.6883678946380183</v>
      </c>
      <c r="DK132" s="50">
        <v>5.679622399597835</v>
      </c>
      <c r="DL132" s="50">
        <v>4.5337692205257598</v>
      </c>
      <c r="DM132" s="50">
        <v>3.5082281077384643</v>
      </c>
      <c r="DN132" s="50">
        <v>0.73455217966832553</v>
      </c>
      <c r="DO132" s="50">
        <v>8.3065644236652769</v>
      </c>
      <c r="DP132" s="50">
        <v>9.9671374450262125</v>
      </c>
      <c r="DQ132" s="81"/>
      <c r="DS132" s="50">
        <v>29.827313715135489</v>
      </c>
      <c r="DT132" s="50">
        <v>8.6078682582400265</v>
      </c>
      <c r="DU132" s="50">
        <v>15.726208122007458</v>
      </c>
      <c r="DV132" s="50">
        <v>3.8123023495873891</v>
      </c>
      <c r="DW132" s="50">
        <v>9.8303355199661091</v>
      </c>
      <c r="DX132" s="50">
        <v>8.9325259852095638</v>
      </c>
      <c r="DY132" s="50">
        <v>0.69766081750477982</v>
      </c>
      <c r="DZ132" s="50">
        <v>3.2385394153094871</v>
      </c>
      <c r="EA132" s="50">
        <v>3.696297847896413</v>
      </c>
      <c r="EB132" s="50">
        <v>12.151598061967793</v>
      </c>
      <c r="EC132" s="50">
        <v>12.116528895458579</v>
      </c>
      <c r="ED132" s="50">
        <v>29.134946136907299</v>
      </c>
      <c r="EF132" s="50">
        <v>61.493592191842687</v>
      </c>
      <c r="EG132" s="50">
        <v>36.785578248603798</v>
      </c>
      <c r="EH132" s="50">
        <v>29.296881549509873</v>
      </c>
      <c r="EI132" s="50">
        <v>10.718225659550827</v>
      </c>
      <c r="EJ132" s="50">
        <v>5.4485746027410897</v>
      </c>
      <c r="EK132" s="50">
        <v>17.621544887234819</v>
      </c>
      <c r="EL132" s="50">
        <v>19.073497233145858</v>
      </c>
      <c r="EM132" s="50">
        <v>8.9623673614218458</v>
      </c>
      <c r="EN132" s="50">
        <v>38.86023398877397</v>
      </c>
      <c r="EO132" s="50">
        <v>48.92970437539261</v>
      </c>
      <c r="EP132" s="50">
        <v>63.74990944700788</v>
      </c>
      <c r="EQ132" s="50">
        <v>57.953704648435355</v>
      </c>
      <c r="ES132" s="50">
        <v>3.9458410591605309</v>
      </c>
      <c r="ET132" s="50">
        <v>0</v>
      </c>
      <c r="EU132" s="50">
        <v>3.272569324936804</v>
      </c>
      <c r="EV132" s="50">
        <v>0.62250820367842574</v>
      </c>
      <c r="EW132" s="50">
        <v>0</v>
      </c>
      <c r="EX132" s="50">
        <v>0</v>
      </c>
      <c r="EY132" s="50">
        <v>0</v>
      </c>
      <c r="EZ132" s="50">
        <v>0</v>
      </c>
      <c r="FA132" s="50">
        <v>0.55919030847084972</v>
      </c>
      <c r="FB132" s="50">
        <v>0</v>
      </c>
      <c r="FC132" s="50">
        <v>0</v>
      </c>
      <c r="FD132" s="50">
        <v>0</v>
      </c>
      <c r="FF132" s="50">
        <v>82.921825397813748</v>
      </c>
      <c r="FG132" s="50">
        <v>58.989407155193462</v>
      </c>
      <c r="FH132" s="50">
        <v>89.845046539732266</v>
      </c>
      <c r="FI132" s="50">
        <v>46.761632622148753</v>
      </c>
      <c r="FJ132" s="50">
        <v>22.89964149856177</v>
      </c>
      <c r="FK132" s="50">
        <v>3.2120480429744882</v>
      </c>
      <c r="FL132" s="50">
        <v>10.814682224626807</v>
      </c>
      <c r="FM132" s="50">
        <v>23.600960775909314</v>
      </c>
      <c r="FN132" s="50">
        <v>26.810153440092872</v>
      </c>
      <c r="FO132" s="50">
        <v>47.942654787994748</v>
      </c>
      <c r="FP132" s="50">
        <v>58.607599883311337</v>
      </c>
      <c r="FQ132" s="50">
        <v>77.954875035329195</v>
      </c>
      <c r="FS132" s="50">
        <v>7.7752574495391613</v>
      </c>
      <c r="FT132" s="50">
        <v>3.5274035284692395</v>
      </c>
      <c r="FU132" s="50">
        <v>3.039302343601086</v>
      </c>
      <c r="FV132" s="50">
        <v>0</v>
      </c>
      <c r="FW132" s="50">
        <v>0</v>
      </c>
      <c r="FX132" s="50">
        <v>0</v>
      </c>
      <c r="FY132" s="50">
        <v>0.55031504863974479</v>
      </c>
      <c r="FZ132" s="50">
        <v>0.65814296267000116</v>
      </c>
      <c r="GA132" s="50">
        <v>4.794660635577082</v>
      </c>
      <c r="GB132" s="50">
        <v>0</v>
      </c>
      <c r="GC132" s="50">
        <v>3.841677838306599</v>
      </c>
      <c r="GD132" s="50">
        <v>11.405598107662124</v>
      </c>
    </row>
    <row r="133" spans="4:186" ht="15.75" thickBot="1" x14ac:dyDescent="0.3">
      <c r="D133" s="39">
        <v>0.91666666666666696</v>
      </c>
      <c r="E133" s="50">
        <v>15.753244577048017</v>
      </c>
      <c r="F133" s="50">
        <v>17.686171515703876</v>
      </c>
      <c r="G133" s="50">
        <v>9.3708116013483682</v>
      </c>
      <c r="H133" s="50">
        <v>0</v>
      </c>
      <c r="I133" s="50">
        <v>2.9428238733838392</v>
      </c>
      <c r="J133" s="50">
        <v>0</v>
      </c>
      <c r="K133" s="50">
        <v>0</v>
      </c>
      <c r="L133" s="50">
        <v>2.89535989426729</v>
      </c>
      <c r="M133" s="50">
        <v>8.0399692659527044</v>
      </c>
      <c r="N133" s="50">
        <v>18.405379211755182</v>
      </c>
      <c r="O133" s="50">
        <v>3.0074501252903958</v>
      </c>
      <c r="P133" s="50">
        <v>5.3769361230895703</v>
      </c>
      <c r="R133" s="50">
        <v>11.086430371687664</v>
      </c>
      <c r="S133" s="50">
        <v>5.0713049283912461</v>
      </c>
      <c r="T133" s="50">
        <v>7.7586318155832563</v>
      </c>
      <c r="U133" s="50">
        <v>0.66794387330770078</v>
      </c>
      <c r="V133" s="50">
        <v>8.3547615015035657</v>
      </c>
      <c r="W133" s="50">
        <v>0</v>
      </c>
      <c r="X133" s="50">
        <v>0</v>
      </c>
      <c r="Y133" s="50">
        <v>2.9348774585815196</v>
      </c>
      <c r="Z133" s="50">
        <v>3.7928021197045565</v>
      </c>
      <c r="AA133" s="50">
        <v>5.4485746027410897</v>
      </c>
      <c r="AB133" s="50">
        <v>2.9084927434891457</v>
      </c>
      <c r="AC133" s="50">
        <v>4.5977242765448167</v>
      </c>
      <c r="AE133" s="50">
        <v>14.851263020502261</v>
      </c>
      <c r="AF133" s="50">
        <v>0.67243123682960326</v>
      </c>
      <c r="AG133" s="50">
        <v>19.012101902982664</v>
      </c>
      <c r="AH133" s="50">
        <v>11.193563063228215</v>
      </c>
      <c r="AI133" s="50">
        <v>0.56418789229356192</v>
      </c>
      <c r="AJ133" s="50">
        <v>3.6202838458913673</v>
      </c>
      <c r="AK133" s="50">
        <v>2.9032348488725002</v>
      </c>
      <c r="AL133" s="50">
        <v>0.65042288976559526</v>
      </c>
      <c r="AM133" s="50">
        <v>5.1442193721652645</v>
      </c>
      <c r="AN133" s="50">
        <v>11.687116143452943</v>
      </c>
      <c r="AO133" s="50">
        <v>3.6297280598651969</v>
      </c>
      <c r="AP133" s="50">
        <v>22.89964149856177</v>
      </c>
      <c r="AR133" s="50">
        <v>12.8362528235097</v>
      </c>
      <c r="AS133" s="50">
        <v>0</v>
      </c>
      <c r="AT133" s="50">
        <v>0.72211412132848496</v>
      </c>
      <c r="AU133" s="50">
        <v>3.3355750721604966</v>
      </c>
      <c r="AV133" s="50">
        <v>4.4389529842105802</v>
      </c>
      <c r="AW133" s="50">
        <v>0.56279023506275783</v>
      </c>
      <c r="AX133" s="50">
        <v>0</v>
      </c>
      <c r="AY133" s="50">
        <v>0</v>
      </c>
      <c r="AZ133" s="50">
        <v>0</v>
      </c>
      <c r="BA133" s="50">
        <v>0.70778146577034773</v>
      </c>
      <c r="BB133" s="50">
        <v>3.0325353080668154</v>
      </c>
      <c r="BC133" s="50">
        <v>0.71799952087435903</v>
      </c>
      <c r="BE133" s="50">
        <v>26.73885439280669</v>
      </c>
      <c r="BF133" s="50">
        <v>13.18294883417787</v>
      </c>
      <c r="BG133" s="50">
        <v>35.57941323802914</v>
      </c>
      <c r="BH133" s="50">
        <v>21.523412060289093</v>
      </c>
      <c r="BI133" s="50">
        <v>4.8042112617522434</v>
      </c>
      <c r="BJ133" s="50">
        <v>5.6742814486401443</v>
      </c>
      <c r="BK133" s="50">
        <v>10.324728810494554</v>
      </c>
      <c r="BL133" s="50">
        <v>13.046551361974952</v>
      </c>
      <c r="BM133" s="50">
        <v>16.30050086906974</v>
      </c>
      <c r="BN133" s="50">
        <v>28.812867674308229</v>
      </c>
      <c r="BO133" s="50">
        <v>11.040826506963548</v>
      </c>
      <c r="BP133" s="50">
        <v>10.18466658234362</v>
      </c>
      <c r="BR133" s="50">
        <v>22.934373001493334</v>
      </c>
      <c r="BS133" s="50">
        <v>17.364612707193736</v>
      </c>
      <c r="BT133" s="50">
        <v>11.752732987106109</v>
      </c>
      <c r="BU133" s="50">
        <v>2.803765022038589</v>
      </c>
      <c r="BV133" s="50">
        <v>5.2355485016808876</v>
      </c>
      <c r="BW133" s="50">
        <v>4.8060493734253749</v>
      </c>
      <c r="BX133" s="50">
        <v>0.71185697286689975</v>
      </c>
      <c r="BY133" s="50">
        <v>0</v>
      </c>
      <c r="BZ133" s="50">
        <v>10.030753093747123</v>
      </c>
      <c r="CA133" s="50">
        <v>7.7586318155832608</v>
      </c>
      <c r="CB133" s="50">
        <v>12.442935065989575</v>
      </c>
      <c r="CC133" s="50">
        <v>29.296881549509845</v>
      </c>
      <c r="CE133" s="50">
        <v>3.0719242743203417</v>
      </c>
      <c r="CF133" s="50">
        <v>11.033071302489203</v>
      </c>
      <c r="CG133" s="50">
        <v>9.9083536932615086</v>
      </c>
      <c r="CH133" s="50">
        <v>5.4729956679608467</v>
      </c>
      <c r="CI133" s="50">
        <v>3.6719693717368243</v>
      </c>
      <c r="CJ133" s="50">
        <v>2.9084927434891434</v>
      </c>
      <c r="CK133" s="50">
        <v>0.51663193806897634</v>
      </c>
      <c r="CL133" s="50">
        <v>0</v>
      </c>
      <c r="CM133" s="50">
        <v>0</v>
      </c>
      <c r="CN133" s="50">
        <v>4.4914637165594051</v>
      </c>
      <c r="CO133" s="50">
        <v>0</v>
      </c>
      <c r="CP133" s="50">
        <v>0.70372154376794593</v>
      </c>
      <c r="CR133" s="50">
        <v>17.665306982053028</v>
      </c>
      <c r="CS133" s="50">
        <v>0.5313138574513987</v>
      </c>
      <c r="CT133" s="50">
        <v>3.2385394153094871</v>
      </c>
      <c r="CU133" s="50">
        <v>5.5479101653440397</v>
      </c>
      <c r="CV133" s="50">
        <v>0</v>
      </c>
      <c r="CW133" s="50">
        <v>0.58842324818954506</v>
      </c>
      <c r="CX133" s="50">
        <v>0</v>
      </c>
      <c r="CY133" s="50">
        <v>0</v>
      </c>
      <c r="CZ133" s="50">
        <v>2.8922139040743291</v>
      </c>
      <c r="DA133" s="50">
        <v>0.77272165390650771</v>
      </c>
      <c r="DB133" s="50">
        <v>4.6148799464836987</v>
      </c>
      <c r="DC133" s="50">
        <v>3.7368764320783012</v>
      </c>
      <c r="DD133" s="81"/>
      <c r="DE133" s="50">
        <v>4.8042112617522434</v>
      </c>
      <c r="DF133" s="50">
        <v>10.574375728793264</v>
      </c>
      <c r="DG133" s="50">
        <v>7.675859062533485</v>
      </c>
      <c r="DH133" s="50">
        <v>10.010392978667097</v>
      </c>
      <c r="DI133" s="50">
        <v>12.906099270139855</v>
      </c>
      <c r="DJ133" s="50">
        <v>8.615755736300315</v>
      </c>
      <c r="DK133" s="50">
        <v>3.0311831074440176</v>
      </c>
      <c r="DL133" s="50">
        <v>2.9190275696481653</v>
      </c>
      <c r="DM133" s="50">
        <v>0.76977827460314385</v>
      </c>
      <c r="DN133" s="50">
        <v>0.64467262260854352</v>
      </c>
      <c r="DO133" s="50">
        <v>5.2886665099251227</v>
      </c>
      <c r="DP133" s="50">
        <v>8.4423369088148075</v>
      </c>
      <c r="DQ133" s="81"/>
      <c r="DS133" s="50">
        <v>33.056886537742521</v>
      </c>
      <c r="DT133" s="50">
        <v>9.6316002587970928</v>
      </c>
      <c r="DU133" s="50">
        <v>17.723769064813606</v>
      </c>
      <c r="DV133" s="50">
        <v>4.2060338397495967</v>
      </c>
      <c r="DW133" s="50">
        <v>9.5223582026003619</v>
      </c>
      <c r="DX133" s="50">
        <v>8.5423263966891945</v>
      </c>
      <c r="DY133" s="50">
        <v>0.72624441137452056</v>
      </c>
      <c r="DZ133" s="50">
        <v>3.6443837409635607</v>
      </c>
      <c r="EA133" s="50">
        <v>4.4072968210203749</v>
      </c>
      <c r="EB133" s="50">
        <v>11.600007563051657</v>
      </c>
      <c r="EC133" s="50">
        <v>11.864109410865847</v>
      </c>
      <c r="ED133" s="50">
        <v>27.160837196817269</v>
      </c>
      <c r="EF133" s="50">
        <v>66.455180520164333</v>
      </c>
      <c r="EG133" s="50">
        <v>34.828786203554621</v>
      </c>
      <c r="EH133" s="50">
        <v>28.175849244312602</v>
      </c>
      <c r="EI133" s="50">
        <v>9.5103016408585521</v>
      </c>
      <c r="EJ133" s="50">
        <v>5.4485746027410871</v>
      </c>
      <c r="EK133" s="50">
        <v>17.351832080100895</v>
      </c>
      <c r="EL133" s="50">
        <v>17.116316076853465</v>
      </c>
      <c r="EM133" s="50">
        <v>8.9623673614218458</v>
      </c>
      <c r="EN133" s="50">
        <v>36.724303005935866</v>
      </c>
      <c r="EO133" s="50">
        <v>47.513959978199338</v>
      </c>
      <c r="EP133" s="50">
        <v>65.251126226207674</v>
      </c>
      <c r="EQ133" s="50">
        <v>57.425967592734466</v>
      </c>
      <c r="ES133" s="50">
        <v>3.3760876896943683</v>
      </c>
      <c r="ET133" s="50">
        <v>0</v>
      </c>
      <c r="EU133" s="50">
        <v>3.1130288747194585</v>
      </c>
      <c r="EV133" s="50">
        <v>0</v>
      </c>
      <c r="EW133" s="50">
        <v>0</v>
      </c>
      <c r="EX133" s="50">
        <v>0</v>
      </c>
      <c r="EY133" s="50">
        <v>0</v>
      </c>
      <c r="EZ133" s="50">
        <v>0</v>
      </c>
      <c r="FA133" s="50">
        <v>0</v>
      </c>
      <c r="FB133" s="50">
        <v>0</v>
      </c>
      <c r="FC133" s="50">
        <v>0</v>
      </c>
      <c r="FD133" s="50">
        <v>0</v>
      </c>
      <c r="FF133" s="50">
        <v>86.616906558508916</v>
      </c>
      <c r="FG133" s="50">
        <v>67.561278779086976</v>
      </c>
      <c r="FH133" s="50">
        <v>81.934552235087594</v>
      </c>
      <c r="FI133" s="50">
        <v>47.43633923527139</v>
      </c>
      <c r="FJ133" s="50">
        <v>24.694383546004797</v>
      </c>
      <c r="FK133" s="50">
        <v>0.76534152316278103</v>
      </c>
      <c r="FL133" s="50">
        <v>12.196465455739464</v>
      </c>
      <c r="FM133" s="50">
        <v>23.671869974762551</v>
      </c>
      <c r="FN133" s="50">
        <v>31.001274248130002</v>
      </c>
      <c r="FO133" s="50">
        <v>46.568755551887612</v>
      </c>
      <c r="FP133" s="50">
        <v>60.080191877402989</v>
      </c>
      <c r="FQ133" s="50">
        <v>68.309790918341889</v>
      </c>
      <c r="FS133" s="50">
        <v>8.0785937698391752</v>
      </c>
      <c r="FT133" s="50">
        <v>3.1446905663805715</v>
      </c>
      <c r="FU133" s="50">
        <v>2.8251251523901875</v>
      </c>
      <c r="FV133" s="50">
        <v>0.64991037585673295</v>
      </c>
      <c r="FW133" s="50">
        <v>0</v>
      </c>
      <c r="FX133" s="50">
        <v>0</v>
      </c>
      <c r="FY133" s="50">
        <v>0</v>
      </c>
      <c r="FZ133" s="50">
        <v>0.50680199821130367</v>
      </c>
      <c r="GA133" s="50">
        <v>3.7058737443022225</v>
      </c>
      <c r="GB133" s="50">
        <v>0</v>
      </c>
      <c r="GC133" s="50">
        <v>3.471396618882991</v>
      </c>
      <c r="GD133" s="50">
        <v>9.5223582026003619</v>
      </c>
    </row>
    <row r="134" spans="4:186" ht="15.75" thickBot="1" x14ac:dyDescent="0.3">
      <c r="D134" s="39">
        <v>0.95833333333333304</v>
      </c>
      <c r="E134" s="50">
        <v>19.663358052155338</v>
      </c>
      <c r="F134" s="50">
        <v>12.412717481906403</v>
      </c>
      <c r="G134" s="50">
        <v>8.3897186173602503</v>
      </c>
      <c r="H134" s="50">
        <v>0</v>
      </c>
      <c r="I134" s="50">
        <v>0.61272687869535702</v>
      </c>
      <c r="J134" s="50">
        <v>0</v>
      </c>
      <c r="K134" s="50">
        <v>0</v>
      </c>
      <c r="L134" s="50">
        <v>3.9749257660687523</v>
      </c>
      <c r="M134" s="50">
        <v>5.1323022663934967</v>
      </c>
      <c r="N134" s="50">
        <v>19.569424972217305</v>
      </c>
      <c r="O134" s="50">
        <v>0.63415566706642779</v>
      </c>
      <c r="P134" s="50">
        <v>8.1814317849853389</v>
      </c>
      <c r="R134" s="50">
        <v>15.699202618829602</v>
      </c>
      <c r="S134" s="50">
        <v>4.8714739975414458</v>
      </c>
      <c r="T134" s="50">
        <v>8.5659675080090594</v>
      </c>
      <c r="U134" s="50">
        <v>0.60910080041311965</v>
      </c>
      <c r="V134" s="50">
        <v>8.3199016237366905</v>
      </c>
      <c r="W134" s="50">
        <v>0</v>
      </c>
      <c r="X134" s="50">
        <v>0</v>
      </c>
      <c r="Y134" s="50">
        <v>2.7942778359317622</v>
      </c>
      <c r="Z134" s="50">
        <v>3.7250751245809273</v>
      </c>
      <c r="AA134" s="50">
        <v>4.6084415782421999</v>
      </c>
      <c r="AB134" s="50">
        <v>0.76312955481329081</v>
      </c>
      <c r="AC134" s="50">
        <v>4.4285001949826528</v>
      </c>
      <c r="AE134" s="50">
        <v>12.605252066059613</v>
      </c>
      <c r="AF134" s="50">
        <v>2.8420210162164832</v>
      </c>
      <c r="AG134" s="50">
        <v>15.86170027038343</v>
      </c>
      <c r="AH134" s="50">
        <v>8.3605809311771306</v>
      </c>
      <c r="AI134" s="50">
        <v>0.66592388312589867</v>
      </c>
      <c r="AJ134" s="50">
        <v>2.9494568322881212</v>
      </c>
      <c r="AK134" s="50">
        <v>3.023078344074837</v>
      </c>
      <c r="AL134" s="50">
        <v>0.60170907923715056</v>
      </c>
      <c r="AM134" s="50">
        <v>3.658159221442622</v>
      </c>
      <c r="AN134" s="50">
        <v>10.960449420309532</v>
      </c>
      <c r="AO134" s="50">
        <v>4.4613072142880004</v>
      </c>
      <c r="AP134" s="50">
        <v>17.694521927046502</v>
      </c>
      <c r="AR134" s="50">
        <v>10.690772373461257</v>
      </c>
      <c r="AS134" s="50">
        <v>0</v>
      </c>
      <c r="AT134" s="50">
        <v>0.63327396241202283</v>
      </c>
      <c r="AU134" s="50">
        <v>3.4166341490312369</v>
      </c>
      <c r="AV134" s="50">
        <v>3.8309209778800746</v>
      </c>
      <c r="AW134" s="50">
        <v>0</v>
      </c>
      <c r="AX134" s="50">
        <v>0</v>
      </c>
      <c r="AY134" s="50">
        <v>0</v>
      </c>
      <c r="AZ134" s="50">
        <v>0</v>
      </c>
      <c r="BA134" s="50">
        <v>0.59988571963311343</v>
      </c>
      <c r="BB134" s="50">
        <v>0.70920611892140106</v>
      </c>
      <c r="BC134" s="50">
        <v>0.75347579244120544</v>
      </c>
      <c r="BE134" s="50">
        <v>24.226881048370903</v>
      </c>
      <c r="BF134" s="50">
        <v>12.162804576535994</v>
      </c>
      <c r="BG134" s="50">
        <v>37.462108329439545</v>
      </c>
      <c r="BH134" s="50">
        <v>23.845368646132144</v>
      </c>
      <c r="BI134" s="50">
        <v>5.1311499758126171</v>
      </c>
      <c r="BJ134" s="50">
        <v>4.9907296062645665</v>
      </c>
      <c r="BK134" s="50">
        <v>9.7720914192854611</v>
      </c>
      <c r="BL134" s="50">
        <v>14.851263020502239</v>
      </c>
      <c r="BM134" s="50">
        <v>18.230882427229158</v>
      </c>
      <c r="BN134" s="50">
        <v>32.706463111175495</v>
      </c>
      <c r="BO134" s="50">
        <v>12.04733568741354</v>
      </c>
      <c r="BP134" s="50">
        <v>10.405337911652881</v>
      </c>
      <c r="BR134" s="50">
        <v>23.885449474366212</v>
      </c>
      <c r="BS134" s="50">
        <v>18.175914979594008</v>
      </c>
      <c r="BT134" s="50">
        <v>10.486365488713027</v>
      </c>
      <c r="BU134" s="50">
        <v>0.5736826499355504</v>
      </c>
      <c r="BV134" s="50">
        <v>5.0737550971461625</v>
      </c>
      <c r="BW134" s="50">
        <v>3.2734231129118756</v>
      </c>
      <c r="BX134" s="50">
        <v>0.55031504863974501</v>
      </c>
      <c r="BY134" s="50">
        <v>0</v>
      </c>
      <c r="BZ134" s="50">
        <v>5.6615588492382809</v>
      </c>
      <c r="CA134" s="50">
        <v>8.0105160920754592</v>
      </c>
      <c r="CB134" s="50">
        <v>10.76087106982615</v>
      </c>
      <c r="CC134" s="50">
        <v>28.373898071542854</v>
      </c>
      <c r="CE134" s="50">
        <v>3.230068959061688</v>
      </c>
      <c r="CF134" s="50">
        <v>9.7596405469069847</v>
      </c>
      <c r="CG134" s="50">
        <v>8.7626731524090324</v>
      </c>
      <c r="CH134" s="50">
        <v>4.7719371633529919</v>
      </c>
      <c r="CI134" s="50">
        <v>2.9747529694115387</v>
      </c>
      <c r="CJ134" s="50">
        <v>0.73691751193473953</v>
      </c>
      <c r="CK134" s="50">
        <v>0</v>
      </c>
      <c r="CL134" s="50">
        <v>0</v>
      </c>
      <c r="CM134" s="50">
        <v>0</v>
      </c>
      <c r="CN134" s="50">
        <v>4.294103663876685</v>
      </c>
      <c r="CO134" s="50">
        <v>0</v>
      </c>
      <c r="CP134" s="50">
        <v>0.6816692221002465</v>
      </c>
      <c r="CR134" s="50">
        <v>14.903342212259961</v>
      </c>
      <c r="CS134" s="50">
        <v>0.62154407137127632</v>
      </c>
      <c r="CT134" s="50">
        <v>2.9908037602648996</v>
      </c>
      <c r="CU134" s="50">
        <v>5.5103680438776941</v>
      </c>
      <c r="CV134" s="50">
        <v>0</v>
      </c>
      <c r="CW134" s="50">
        <v>0.59776312680940846</v>
      </c>
      <c r="CX134" s="50">
        <v>0</v>
      </c>
      <c r="CY134" s="50">
        <v>0</v>
      </c>
      <c r="CZ134" s="50">
        <v>2.8840973122658027</v>
      </c>
      <c r="DA134" s="50">
        <v>3.2896733112805978</v>
      </c>
      <c r="DB134" s="50">
        <v>3.9908206926727106</v>
      </c>
      <c r="DC134" s="50">
        <v>0.7159480949141046</v>
      </c>
      <c r="DD134" s="81"/>
      <c r="DE134" s="50">
        <v>4.5443869427289538</v>
      </c>
      <c r="DF134" s="50">
        <v>10.41688763356119</v>
      </c>
      <c r="DG134" s="50">
        <v>8.2504730407559688</v>
      </c>
      <c r="DH134" s="50">
        <v>8.7266868600778089</v>
      </c>
      <c r="DI134" s="50">
        <v>10.065626236626292</v>
      </c>
      <c r="DJ134" s="50">
        <v>5.1442193721652707</v>
      </c>
      <c r="DK134" s="50">
        <v>0.55031504863974501</v>
      </c>
      <c r="DL134" s="50">
        <v>0.77704254786261839</v>
      </c>
      <c r="DM134" s="50">
        <v>0.7113126703752265</v>
      </c>
      <c r="DN134" s="50">
        <v>0.59625005852704371</v>
      </c>
      <c r="DO134" s="50">
        <v>8.5973591110544323</v>
      </c>
      <c r="DP134" s="50">
        <v>5.2706601112620817</v>
      </c>
      <c r="DQ134" s="81"/>
      <c r="DS134" s="50">
        <v>31.542080577619611</v>
      </c>
      <c r="DT134" s="50">
        <v>10.062803306969951</v>
      </c>
      <c r="DU134" s="50">
        <v>15.484270733189014</v>
      </c>
      <c r="DV134" s="50">
        <v>4.3537241108685762</v>
      </c>
      <c r="DW134" s="50">
        <v>10.385146446569093</v>
      </c>
      <c r="DX134" s="50">
        <v>5.6997837991008513</v>
      </c>
      <c r="DY134" s="50">
        <v>0.51828251809475412</v>
      </c>
      <c r="DZ134" s="50">
        <v>3.5444187640941394</v>
      </c>
      <c r="EA134" s="50">
        <v>4.9557479844452343</v>
      </c>
      <c r="EB134" s="50">
        <v>12.513633392098113</v>
      </c>
      <c r="EC134" s="50">
        <v>10.590965741889981</v>
      </c>
      <c r="ED134" s="50">
        <v>31.075740219385633</v>
      </c>
      <c r="EF134" s="50">
        <v>71.135937105185789</v>
      </c>
      <c r="EG134" s="50">
        <v>34.730353517070114</v>
      </c>
      <c r="EH134" s="50">
        <v>26.13289800753294</v>
      </c>
      <c r="EI134" s="50">
        <v>8.8948625381387441</v>
      </c>
      <c r="EJ134" s="50">
        <v>5.7913088198124507</v>
      </c>
      <c r="EK134" s="50">
        <v>18.292577408576193</v>
      </c>
      <c r="EL134" s="50">
        <v>14.877287424086525</v>
      </c>
      <c r="EM134" s="50">
        <v>8.1470560662310749</v>
      </c>
      <c r="EN134" s="50">
        <v>35.79915727616379</v>
      </c>
      <c r="EO134" s="50">
        <v>47.034741747450717</v>
      </c>
      <c r="EP134" s="50">
        <v>64.595560560944989</v>
      </c>
      <c r="EQ134" s="50">
        <v>57.601522399491394</v>
      </c>
      <c r="ES134" s="50">
        <v>3.0965433192522354</v>
      </c>
      <c r="ET134" s="50">
        <v>0</v>
      </c>
      <c r="EU134" s="50">
        <v>2.8640024798164783</v>
      </c>
      <c r="EV134" s="50">
        <v>0</v>
      </c>
      <c r="EW134" s="50">
        <v>0</v>
      </c>
      <c r="EX134" s="50">
        <v>0</v>
      </c>
      <c r="EY134" s="50">
        <v>0</v>
      </c>
      <c r="EZ134" s="50">
        <v>0</v>
      </c>
      <c r="FA134" s="50">
        <v>0</v>
      </c>
      <c r="FB134" s="50">
        <v>0</v>
      </c>
      <c r="FC134" s="50">
        <v>0</v>
      </c>
      <c r="FD134" s="50">
        <v>0.57121089797686464</v>
      </c>
      <c r="FF134" s="50">
        <v>76.927649749388536</v>
      </c>
      <c r="FG134" s="50">
        <v>56.2982999500544</v>
      </c>
      <c r="FH134" s="50">
        <v>86.664366005780835</v>
      </c>
      <c r="FI134" s="50">
        <v>46.761632622148788</v>
      </c>
      <c r="FJ134" s="50">
        <v>30.447261339455792</v>
      </c>
      <c r="FK134" s="50">
        <v>0.70291142695139208</v>
      </c>
      <c r="FL134" s="50">
        <v>9.5414156183046082</v>
      </c>
      <c r="FM134" s="50">
        <v>19.413535439945001</v>
      </c>
      <c r="FN134" s="50">
        <v>28.544960511420324</v>
      </c>
      <c r="FO134" s="50">
        <v>46.353076595248567</v>
      </c>
      <c r="FP134" s="50">
        <v>55.00138451955425</v>
      </c>
      <c r="FQ134" s="50">
        <v>76.88046044187702</v>
      </c>
      <c r="FS134" s="50">
        <v>8.3373194163232256</v>
      </c>
      <c r="FT134" s="50">
        <v>2.799220219430087</v>
      </c>
      <c r="FU134" s="50">
        <v>3.9652150396681662</v>
      </c>
      <c r="FV134" s="50">
        <v>0</v>
      </c>
      <c r="FW134" s="50">
        <v>0</v>
      </c>
      <c r="FX134" s="50">
        <v>0</v>
      </c>
      <c r="FY134" s="50">
        <v>0</v>
      </c>
      <c r="FZ134" s="50">
        <v>0</v>
      </c>
      <c r="GA134" s="50">
        <v>0.73907855898220665</v>
      </c>
      <c r="GB134" s="50">
        <v>0</v>
      </c>
      <c r="GC134" s="50">
        <v>3.1514449762520536</v>
      </c>
      <c r="GD134" s="50">
        <v>8.0445069213433378</v>
      </c>
    </row>
    <row r="135" spans="4:186" ht="15.75" thickBot="1" x14ac:dyDescent="0.3">
      <c r="D135" s="39">
        <v>0</v>
      </c>
      <c r="E135" s="50">
        <v>16.57881877182896</v>
      </c>
      <c r="F135" s="50">
        <v>8.3155509693240166</v>
      </c>
      <c r="G135" s="50">
        <v>5.7539188499955491</v>
      </c>
      <c r="H135" s="50">
        <v>0</v>
      </c>
      <c r="I135" s="50">
        <v>0</v>
      </c>
      <c r="J135" s="50">
        <v>0.61865764841707083</v>
      </c>
      <c r="K135" s="50">
        <v>0</v>
      </c>
      <c r="L135" s="50">
        <v>3.1047788024941836</v>
      </c>
      <c r="M135" s="50">
        <v>3.841677838306603</v>
      </c>
      <c r="N135" s="50">
        <v>19.78906907213856</v>
      </c>
      <c r="O135" s="50">
        <v>3.0661986691774552</v>
      </c>
      <c r="P135" s="50">
        <v>5.557221001594697</v>
      </c>
      <c r="R135" s="50">
        <v>12.263973414338698</v>
      </c>
      <c r="S135" s="50">
        <v>4.688965171230846</v>
      </c>
      <c r="T135" s="50">
        <v>8.2504730407559688</v>
      </c>
      <c r="U135" s="50">
        <v>0.56098834667310371</v>
      </c>
      <c r="V135" s="50">
        <v>8.2159040646839347</v>
      </c>
      <c r="W135" s="50">
        <v>0</v>
      </c>
      <c r="X135" s="50">
        <v>0</v>
      </c>
      <c r="Y135" s="50">
        <v>0.57651622860980978</v>
      </c>
      <c r="Z135" s="50">
        <v>3.6202838458913673</v>
      </c>
      <c r="AA135" s="50">
        <v>4.5337692205257598</v>
      </c>
      <c r="AB135" s="50">
        <v>0.68014965504722269</v>
      </c>
      <c r="AC135" s="50">
        <v>3.77336850027736</v>
      </c>
      <c r="AE135" s="50">
        <v>13.886208375864101</v>
      </c>
      <c r="AF135" s="50">
        <v>0.63611092468573527</v>
      </c>
      <c r="AG135" s="50">
        <v>16.945344156287348</v>
      </c>
      <c r="AH135" s="50">
        <v>4.8060493734253713</v>
      </c>
      <c r="AI135" s="50">
        <v>0.55895858377935592</v>
      </c>
      <c r="AJ135" s="50">
        <v>0.67810511837655163</v>
      </c>
      <c r="AK135" s="50">
        <v>2.9988507615885753</v>
      </c>
      <c r="AL135" s="50">
        <v>0</v>
      </c>
      <c r="AM135" s="50">
        <v>5.0024266240252899</v>
      </c>
      <c r="AN135" s="50">
        <v>12.241443156508549</v>
      </c>
      <c r="AO135" s="50">
        <v>4.4721619716123886</v>
      </c>
      <c r="AP135" s="50">
        <v>17.636124212105827</v>
      </c>
      <c r="AR135" s="50">
        <v>10.324728810494554</v>
      </c>
      <c r="AS135" s="50">
        <v>0</v>
      </c>
      <c r="AT135" s="50">
        <v>0.70169741784689554</v>
      </c>
      <c r="AU135" s="50">
        <v>2.9412334443748147</v>
      </c>
      <c r="AV135" s="50">
        <v>2.8019685045652349</v>
      </c>
      <c r="AW135" s="50">
        <v>0</v>
      </c>
      <c r="AX135" s="50">
        <v>0</v>
      </c>
      <c r="AY135" s="50">
        <v>0</v>
      </c>
      <c r="AZ135" s="50">
        <v>0</v>
      </c>
      <c r="BA135" s="50">
        <v>0.66983723582691335</v>
      </c>
      <c r="BB135" s="50">
        <v>0.74558704135804388</v>
      </c>
      <c r="BC135" s="50">
        <v>3.0311831074440159</v>
      </c>
      <c r="BE135" s="50">
        <v>21.141531507814378</v>
      </c>
      <c r="BF135" s="50">
        <v>10.848034162338983</v>
      </c>
      <c r="BG135" s="50">
        <v>34.033437799191901</v>
      </c>
      <c r="BH135" s="50">
        <v>20.775037076140535</v>
      </c>
      <c r="BI135" s="50">
        <v>5.6919604598796232</v>
      </c>
      <c r="BJ135" s="50">
        <v>4.5706481727600883</v>
      </c>
      <c r="BK135" s="50">
        <v>8.9258360177714096</v>
      </c>
      <c r="BL135" s="50">
        <v>10.77327314821067</v>
      </c>
      <c r="BM135" s="50">
        <v>17.621544887234819</v>
      </c>
      <c r="BN135" s="50">
        <v>35.487924530302287</v>
      </c>
      <c r="BO135" s="50">
        <v>11.062560411178023</v>
      </c>
      <c r="BP135" s="50">
        <v>11.840603525449961</v>
      </c>
      <c r="BR135" s="50">
        <v>24.136244656385145</v>
      </c>
      <c r="BS135" s="50">
        <v>18.54074920759744</v>
      </c>
      <c r="BT135" s="50">
        <v>9.75272796768507</v>
      </c>
      <c r="BU135" s="50">
        <v>0</v>
      </c>
      <c r="BV135" s="50">
        <v>3.526442033782057</v>
      </c>
      <c r="BW135" s="50">
        <v>0.59401540655334584</v>
      </c>
      <c r="BX135" s="50">
        <v>0.59443774956088491</v>
      </c>
      <c r="BY135" s="50">
        <v>0</v>
      </c>
      <c r="BZ135" s="50">
        <v>5.5353772404966799</v>
      </c>
      <c r="CA135" s="50">
        <v>5.1542285768802811</v>
      </c>
      <c r="CB135" s="50">
        <v>9.909005572931461</v>
      </c>
      <c r="CC135" s="50">
        <v>34.619431253628704</v>
      </c>
      <c r="CE135" s="50">
        <v>3.3326937808667609</v>
      </c>
      <c r="CF135" s="50">
        <v>8.2196032560127748</v>
      </c>
      <c r="CG135" s="50">
        <v>7.775257449539156</v>
      </c>
      <c r="CH135" s="50">
        <v>4.1437744884728867</v>
      </c>
      <c r="CI135" s="50">
        <v>0.73039042086896633</v>
      </c>
      <c r="CJ135" s="50">
        <v>0.56279023506275827</v>
      </c>
      <c r="CK135" s="50">
        <v>0</v>
      </c>
      <c r="CL135" s="50">
        <v>0</v>
      </c>
      <c r="CM135" s="50">
        <v>0</v>
      </c>
      <c r="CN135" s="50">
        <v>4.6947801800133506</v>
      </c>
      <c r="CO135" s="50">
        <v>0</v>
      </c>
      <c r="CP135" s="50">
        <v>0.66996794427636164</v>
      </c>
      <c r="CR135" s="50">
        <v>11.25590155530476</v>
      </c>
      <c r="CS135" s="50">
        <v>0.54633245384825146</v>
      </c>
      <c r="CT135" s="50">
        <v>4.3043439703721766</v>
      </c>
      <c r="CU135" s="50">
        <v>5.6361707308656435</v>
      </c>
      <c r="CV135" s="50">
        <v>0</v>
      </c>
      <c r="CW135" s="50">
        <v>0.62250820367842574</v>
      </c>
      <c r="CX135" s="50">
        <v>0</v>
      </c>
      <c r="CY135" s="50">
        <v>0</v>
      </c>
      <c r="CZ135" s="50">
        <v>3.380447681867699</v>
      </c>
      <c r="DA135" s="50">
        <v>2.9988507615885753</v>
      </c>
      <c r="DB135" s="50">
        <v>4.0008985179503247</v>
      </c>
      <c r="DC135" s="50">
        <v>2.8173921498838448</v>
      </c>
      <c r="DD135" s="81"/>
      <c r="DE135" s="50">
        <v>4.4704100147356227</v>
      </c>
      <c r="DF135" s="50">
        <v>9.5046847682952755</v>
      </c>
      <c r="DG135" s="50">
        <v>4.9041416080762756</v>
      </c>
      <c r="DH135" s="50">
        <v>7.9873441801323981</v>
      </c>
      <c r="DI135" s="50">
        <v>11.128637548685935</v>
      </c>
      <c r="DJ135" s="50">
        <v>3.6014445923006204</v>
      </c>
      <c r="DK135" s="50">
        <v>0</v>
      </c>
      <c r="DL135" s="50">
        <v>0.66397293549175218</v>
      </c>
      <c r="DM135" s="50">
        <v>0.72617544447785143</v>
      </c>
      <c r="DN135" s="50">
        <v>0</v>
      </c>
      <c r="DO135" s="50">
        <v>9.1799329360273934</v>
      </c>
      <c r="DP135" s="50">
        <v>9.2569669381399713</v>
      </c>
      <c r="DQ135" s="81"/>
      <c r="DS135" s="50">
        <v>31.075740219385619</v>
      </c>
      <c r="DT135" s="50">
        <v>8.8065036255951377</v>
      </c>
      <c r="DU135" s="50">
        <v>12.628226395890435</v>
      </c>
      <c r="DV135" s="50">
        <v>4.8403237648573496</v>
      </c>
      <c r="DW135" s="50">
        <v>10.856197274309311</v>
      </c>
      <c r="DX135" s="50">
        <v>5.2281560416126798</v>
      </c>
      <c r="DY135" s="50">
        <v>0.70778146577034706</v>
      </c>
      <c r="DZ135" s="50">
        <v>3.7555607797243438</v>
      </c>
      <c r="EA135" s="50">
        <v>3.6297280598651938</v>
      </c>
      <c r="EB135" s="50">
        <v>13.023072270980521</v>
      </c>
      <c r="EC135" s="50">
        <v>10.464717155979329</v>
      </c>
      <c r="ED135" s="50">
        <v>28.97360854702131</v>
      </c>
      <c r="EF135" s="50">
        <v>73.040656760761721</v>
      </c>
      <c r="EG135" s="50">
        <v>33.949560147131308</v>
      </c>
      <c r="EH135" s="50">
        <v>24.549901903420817</v>
      </c>
      <c r="EI135" s="50">
        <v>8.0928249945857242</v>
      </c>
      <c r="EJ135" s="50">
        <v>7.7752574495391613</v>
      </c>
      <c r="EK135" s="50">
        <v>19.266724907199016</v>
      </c>
      <c r="EL135" s="50">
        <v>13.739782083457474</v>
      </c>
      <c r="EM135" s="50">
        <v>5.8163252380951729</v>
      </c>
      <c r="EN135" s="50">
        <v>33.001236868916983</v>
      </c>
      <c r="EO135" s="50">
        <v>48.262995455723079</v>
      </c>
      <c r="EP135" s="50">
        <v>65.119659926840214</v>
      </c>
      <c r="EQ135" s="50">
        <v>58.071416944215926</v>
      </c>
      <c r="ES135" s="50">
        <v>2.8874991929696838</v>
      </c>
      <c r="ET135" s="50">
        <v>0</v>
      </c>
      <c r="EU135" s="50">
        <v>0.77488009303478933</v>
      </c>
      <c r="EV135" s="50">
        <v>0</v>
      </c>
      <c r="EW135" s="50">
        <v>0</v>
      </c>
      <c r="EX135" s="50">
        <v>0</v>
      </c>
      <c r="EY135" s="50">
        <v>0</v>
      </c>
      <c r="EZ135" s="50">
        <v>0</v>
      </c>
      <c r="FA135" s="50">
        <v>0</v>
      </c>
      <c r="FB135" s="50">
        <v>0</v>
      </c>
      <c r="FC135" s="50">
        <v>0</v>
      </c>
      <c r="FD135" s="50">
        <v>0.54688274017019201</v>
      </c>
      <c r="FF135" s="50">
        <v>86.103368927942924</v>
      </c>
      <c r="FG135" s="50">
        <v>59.933576389586101</v>
      </c>
      <c r="FH135" s="50">
        <v>90.059815484487942</v>
      </c>
      <c r="FI135" s="50">
        <v>45.102922502949291</v>
      </c>
      <c r="FJ135" s="50">
        <v>30.364110011749087</v>
      </c>
      <c r="FK135" s="50">
        <v>0.69873572645246596</v>
      </c>
      <c r="FL135" s="50">
        <v>10.588240092317216</v>
      </c>
      <c r="FM135" s="50">
        <v>21.538959913331709</v>
      </c>
      <c r="FN135" s="50">
        <v>34.288050995396908</v>
      </c>
      <c r="FO135" s="50">
        <v>37.508838604717177</v>
      </c>
      <c r="FP135" s="50">
        <v>48.518248336151721</v>
      </c>
      <c r="FQ135" s="50">
        <v>73.591039309252196</v>
      </c>
      <c r="FS135" s="50">
        <v>8.9623673614218404</v>
      </c>
      <c r="FT135" s="50">
        <v>0.71236750856789466</v>
      </c>
      <c r="FU135" s="50">
        <v>0</v>
      </c>
      <c r="FV135" s="50">
        <v>0</v>
      </c>
      <c r="FW135" s="50">
        <v>0</v>
      </c>
      <c r="FX135" s="50">
        <v>0</v>
      </c>
      <c r="FY135" s="50">
        <v>0</v>
      </c>
      <c r="FZ135" s="50">
        <v>0</v>
      </c>
      <c r="GA135" s="50">
        <v>0.76755776172011625</v>
      </c>
      <c r="GB135" s="50">
        <v>0</v>
      </c>
      <c r="GC135" s="50">
        <v>2.8277059608352202</v>
      </c>
      <c r="GD135" s="50">
        <v>5.0966614061938751</v>
      </c>
    </row>
    <row r="136" spans="4:186" ht="15.75" thickBot="1" x14ac:dyDescent="0.3">
      <c r="E136" s="19"/>
      <c r="F136" s="19"/>
      <c r="G136" s="19"/>
      <c r="H136" s="19"/>
      <c r="I136" s="19"/>
      <c r="J136" s="19"/>
      <c r="K136" s="19"/>
      <c r="L136" s="19"/>
      <c r="M136" s="19"/>
      <c r="N136" s="19"/>
      <c r="O136" s="19"/>
      <c r="P136" s="19"/>
      <c r="R136" s="19"/>
      <c r="S136" s="19"/>
      <c r="T136" s="19"/>
      <c r="U136" s="19"/>
      <c r="V136" s="19"/>
      <c r="W136" s="19"/>
      <c r="X136" s="19"/>
      <c r="Y136" s="19"/>
      <c r="Z136" s="19"/>
      <c r="AA136" s="19"/>
      <c r="AB136" s="19"/>
      <c r="AC136" s="19"/>
      <c r="AE136" s="19"/>
      <c r="AF136" s="19"/>
      <c r="AG136" s="19"/>
      <c r="AH136" s="19"/>
      <c r="AI136" s="19"/>
      <c r="AJ136" s="19"/>
      <c r="AK136" s="19"/>
      <c r="AL136" s="19"/>
      <c r="AM136" s="19"/>
      <c r="AN136" s="19"/>
      <c r="AO136" s="19"/>
      <c r="AP136" s="19"/>
      <c r="AR136" s="19"/>
      <c r="AS136" s="19"/>
      <c r="AT136" s="19"/>
      <c r="AU136" s="19"/>
      <c r="AV136" s="19"/>
      <c r="AW136" s="19"/>
      <c r="AX136" s="19"/>
      <c r="AY136" s="19"/>
      <c r="AZ136" s="19"/>
      <c r="BA136" s="19"/>
      <c r="BB136" s="19"/>
      <c r="BC136" s="19"/>
      <c r="BE136" s="19"/>
      <c r="BF136" s="19"/>
      <c r="BG136" s="19"/>
      <c r="BH136" s="19"/>
      <c r="BI136" s="19"/>
      <c r="BJ136" s="19"/>
      <c r="BK136" s="19"/>
      <c r="BL136" s="19"/>
      <c r="BM136" s="19"/>
      <c r="BN136" s="19"/>
      <c r="BO136" s="19"/>
      <c r="BP136" s="19"/>
      <c r="BR136" s="19"/>
      <c r="BS136" s="19"/>
      <c r="BT136" s="19"/>
      <c r="BU136" s="19"/>
      <c r="BV136" s="19"/>
      <c r="BW136" s="19"/>
      <c r="BX136" s="19"/>
      <c r="BY136" s="19"/>
      <c r="BZ136" s="19"/>
      <c r="CA136" s="19"/>
      <c r="CB136" s="19"/>
      <c r="CC136" s="19"/>
      <c r="CE136" s="19"/>
      <c r="CF136" s="19"/>
      <c r="CG136" s="19"/>
      <c r="CH136" s="19"/>
      <c r="CI136" s="19"/>
      <c r="CJ136" s="19"/>
      <c r="CK136" s="19"/>
      <c r="CL136" s="19"/>
      <c r="CM136" s="19"/>
      <c r="CN136" s="19"/>
      <c r="CO136" s="19"/>
      <c r="CP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S136" s="19"/>
      <c r="DT136" s="19"/>
      <c r="DU136" s="19"/>
      <c r="DV136" s="19"/>
      <c r="DW136" s="19"/>
      <c r="DX136" s="19"/>
      <c r="DY136" s="19"/>
      <c r="DZ136" s="19"/>
      <c r="EA136" s="19"/>
      <c r="EB136" s="19"/>
      <c r="EC136" s="19"/>
      <c r="ED136" s="19"/>
      <c r="EF136" s="19"/>
      <c r="EG136" s="19"/>
      <c r="EH136" s="19"/>
      <c r="EI136" s="19"/>
      <c r="EJ136" s="19"/>
      <c r="EK136" s="19"/>
      <c r="EL136" s="19"/>
      <c r="EM136" s="19"/>
      <c r="EN136" s="19"/>
      <c r="EO136" s="19"/>
      <c r="EP136" s="19"/>
      <c r="EQ136" s="19"/>
      <c r="ES136" s="19"/>
      <c r="ET136" s="19"/>
      <c r="EU136" s="19"/>
      <c r="EV136" s="19"/>
      <c r="EW136" s="19"/>
      <c r="EX136" s="19"/>
      <c r="EY136" s="19"/>
      <c r="EZ136" s="19"/>
      <c r="FA136" s="19"/>
      <c r="FB136" s="19"/>
      <c r="FC136" s="19"/>
      <c r="FD136" s="19"/>
      <c r="FF136" s="19"/>
      <c r="FG136" s="19"/>
      <c r="FH136" s="19"/>
      <c r="FI136" s="19"/>
      <c r="FJ136" s="19"/>
      <c r="FK136" s="19"/>
      <c r="FL136" s="19"/>
      <c r="FM136" s="19"/>
      <c r="FN136" s="19"/>
      <c r="FO136" s="19"/>
      <c r="FP136" s="19"/>
      <c r="FQ136" s="19"/>
      <c r="FS136" s="19"/>
      <c r="FT136" s="19"/>
      <c r="FU136" s="19"/>
      <c r="FV136" s="19"/>
      <c r="FW136" s="19"/>
      <c r="FX136" s="19"/>
      <c r="FY136" s="19"/>
      <c r="FZ136" s="19"/>
      <c r="GA136" s="19"/>
      <c r="GB136" s="19"/>
      <c r="GC136" s="19"/>
      <c r="GD136" s="19"/>
    </row>
    <row r="137" spans="4:186" ht="15.75" thickBot="1" x14ac:dyDescent="0.3">
      <c r="E137" s="54" t="s">
        <v>50</v>
      </c>
      <c r="F137" s="55" t="s">
        <v>36</v>
      </c>
      <c r="G137" s="56">
        <v>21</v>
      </c>
      <c r="H137" s="19"/>
      <c r="I137" s="19"/>
      <c r="J137" s="19"/>
      <c r="K137" s="19"/>
      <c r="L137" s="19"/>
      <c r="M137" s="19"/>
      <c r="N137" s="19"/>
      <c r="O137" s="19"/>
      <c r="P137" s="19"/>
      <c r="R137" s="54" t="s">
        <v>50</v>
      </c>
      <c r="S137" s="55" t="s">
        <v>36</v>
      </c>
      <c r="T137" s="56">
        <v>21</v>
      </c>
      <c r="U137" s="19"/>
      <c r="V137" s="19"/>
      <c r="W137" s="19"/>
      <c r="X137" s="19"/>
      <c r="Y137" s="19"/>
      <c r="Z137" s="19"/>
      <c r="AA137" s="19"/>
      <c r="AB137" s="19"/>
      <c r="AC137" s="19"/>
      <c r="AE137" s="54" t="s">
        <v>50</v>
      </c>
      <c r="AF137" s="55" t="s">
        <v>36</v>
      </c>
      <c r="AG137" s="56">
        <v>21</v>
      </c>
      <c r="AH137" s="19"/>
      <c r="AI137" s="19"/>
      <c r="AJ137" s="19"/>
      <c r="AK137" s="19"/>
      <c r="AL137" s="19"/>
      <c r="AM137" s="19"/>
      <c r="AN137" s="19"/>
      <c r="AO137" s="19"/>
      <c r="AP137" s="19"/>
      <c r="AR137" s="54" t="s">
        <v>50</v>
      </c>
      <c r="AS137" s="55" t="s">
        <v>36</v>
      </c>
      <c r="AT137" s="56">
        <v>21</v>
      </c>
      <c r="AU137" s="19"/>
      <c r="AV137" s="19"/>
      <c r="AW137" s="19"/>
      <c r="AX137" s="19"/>
      <c r="AY137" s="19"/>
      <c r="AZ137" s="19"/>
      <c r="BA137" s="19"/>
      <c r="BB137" s="19"/>
      <c r="BC137" s="19"/>
      <c r="BE137" s="54" t="s">
        <v>50</v>
      </c>
      <c r="BF137" s="55" t="s">
        <v>36</v>
      </c>
      <c r="BG137" s="56">
        <v>21</v>
      </c>
      <c r="BH137" s="19"/>
      <c r="BI137" s="19"/>
      <c r="BJ137" s="19"/>
      <c r="BK137" s="19"/>
      <c r="BL137" s="19"/>
      <c r="BM137" s="19"/>
      <c r="BN137" s="19"/>
      <c r="BO137" s="19"/>
      <c r="BP137" s="19"/>
      <c r="BR137" s="54" t="s">
        <v>50</v>
      </c>
      <c r="BS137" s="55" t="s">
        <v>36</v>
      </c>
      <c r="BT137" s="56">
        <v>21</v>
      </c>
      <c r="BU137" s="19"/>
      <c r="BV137" s="19"/>
      <c r="BW137" s="19"/>
      <c r="BX137" s="19"/>
      <c r="BY137" s="19"/>
      <c r="BZ137" s="19"/>
      <c r="CA137" s="19"/>
      <c r="CB137" s="19"/>
      <c r="CC137" s="19"/>
      <c r="CE137" s="54" t="s">
        <v>50</v>
      </c>
      <c r="CF137" s="55" t="s">
        <v>36</v>
      </c>
      <c r="CG137" s="56">
        <v>21</v>
      </c>
      <c r="CH137" s="19"/>
      <c r="CI137" s="19"/>
      <c r="CJ137" s="19"/>
      <c r="CK137" s="19"/>
      <c r="CL137" s="19"/>
      <c r="CM137" s="19"/>
      <c r="CN137" s="19"/>
      <c r="CO137" s="19"/>
      <c r="CP137" s="19"/>
      <c r="CR137" s="54" t="s">
        <v>50</v>
      </c>
      <c r="CS137" s="55" t="s">
        <v>36</v>
      </c>
      <c r="CT137" s="56">
        <v>21</v>
      </c>
      <c r="CU137" s="19"/>
      <c r="CV137" s="19"/>
      <c r="CW137" s="19"/>
      <c r="CX137" s="19"/>
      <c r="CY137" s="19"/>
      <c r="CZ137" s="19"/>
      <c r="DA137" s="19"/>
      <c r="DB137" s="19"/>
      <c r="DC137" s="19"/>
      <c r="DD137" s="19"/>
      <c r="DE137" s="54" t="s">
        <v>50</v>
      </c>
      <c r="DF137" s="55" t="s">
        <v>36</v>
      </c>
      <c r="DG137" s="56">
        <v>21</v>
      </c>
      <c r="DH137" s="19"/>
      <c r="DI137" s="19"/>
      <c r="DJ137" s="19"/>
      <c r="DK137" s="19"/>
      <c r="DL137" s="19"/>
      <c r="DM137" s="19"/>
      <c r="DN137" s="19"/>
      <c r="DO137" s="19"/>
      <c r="DP137" s="19"/>
      <c r="DQ137" s="19"/>
      <c r="DS137" s="54" t="s">
        <v>50</v>
      </c>
      <c r="DT137" s="55" t="s">
        <v>36</v>
      </c>
      <c r="DU137" s="56">
        <v>21</v>
      </c>
      <c r="DV137" s="19"/>
      <c r="DW137" s="19"/>
      <c r="DX137" s="19"/>
      <c r="DY137" s="19"/>
      <c r="DZ137" s="19"/>
      <c r="EA137" s="19"/>
      <c r="EB137" s="19"/>
      <c r="EC137" s="19"/>
      <c r="ED137" s="19"/>
      <c r="EF137" s="54" t="s">
        <v>50</v>
      </c>
      <c r="EG137" s="55" t="s">
        <v>36</v>
      </c>
      <c r="EH137" s="56">
        <v>21</v>
      </c>
      <c r="EI137" s="19"/>
      <c r="EJ137" s="19"/>
      <c r="EK137" s="19"/>
      <c r="EL137" s="19"/>
      <c r="EM137" s="19"/>
      <c r="EN137" s="19"/>
      <c r="EO137" s="19"/>
      <c r="EP137" s="19"/>
      <c r="EQ137" s="19"/>
      <c r="ES137" s="54" t="s">
        <v>50</v>
      </c>
      <c r="ET137" s="55" t="s">
        <v>36</v>
      </c>
      <c r="EU137" s="56">
        <v>21</v>
      </c>
      <c r="EV137" s="19"/>
      <c r="EW137" s="19"/>
      <c r="EX137" s="19"/>
      <c r="EY137" s="19"/>
      <c r="EZ137" s="19"/>
      <c r="FA137" s="19"/>
      <c r="FB137" s="19"/>
      <c r="FC137" s="19"/>
      <c r="FD137" s="19"/>
      <c r="FF137" s="54" t="s">
        <v>50</v>
      </c>
      <c r="FG137" s="55" t="s">
        <v>36</v>
      </c>
      <c r="FH137" s="56">
        <v>21</v>
      </c>
      <c r="FI137" s="19"/>
      <c r="FJ137" s="19"/>
      <c r="FK137" s="19"/>
      <c r="FL137" s="19"/>
      <c r="FM137" s="19"/>
      <c r="FN137" s="19"/>
      <c r="FO137" s="19"/>
      <c r="FP137" s="19"/>
      <c r="FQ137" s="19"/>
      <c r="FS137" s="54" t="s">
        <v>50</v>
      </c>
      <c r="FT137" s="55" t="s">
        <v>36</v>
      </c>
      <c r="FU137" s="56">
        <v>21</v>
      </c>
      <c r="FV137" s="19"/>
      <c r="FW137" s="19"/>
      <c r="FX137" s="19"/>
      <c r="FY137" s="19"/>
      <c r="FZ137" s="19"/>
      <c r="GA137" s="19"/>
      <c r="GB137" s="19"/>
      <c r="GC137" s="19"/>
      <c r="GD137" s="19"/>
    </row>
    <row r="138" spans="4:186" ht="15.75" thickBot="1" x14ac:dyDescent="0.3">
      <c r="E138" s="49" t="s">
        <v>4</v>
      </c>
      <c r="F138" s="49" t="s">
        <v>37</v>
      </c>
      <c r="G138" s="49" t="s">
        <v>38</v>
      </c>
      <c r="H138" s="49" t="s">
        <v>39</v>
      </c>
      <c r="I138" s="49" t="s">
        <v>40</v>
      </c>
      <c r="J138" s="49" t="s">
        <v>41</v>
      </c>
      <c r="K138" s="49" t="s">
        <v>42</v>
      </c>
      <c r="L138" s="49" t="s">
        <v>43</v>
      </c>
      <c r="M138" s="49" t="s">
        <v>44</v>
      </c>
      <c r="N138" s="49" t="s">
        <v>45</v>
      </c>
      <c r="O138" s="49" t="s">
        <v>46</v>
      </c>
      <c r="P138" s="49" t="s">
        <v>47</v>
      </c>
      <c r="R138" s="49" t="s">
        <v>4</v>
      </c>
      <c r="S138" s="49" t="s">
        <v>37</v>
      </c>
      <c r="T138" s="49" t="s">
        <v>38</v>
      </c>
      <c r="U138" s="49" t="s">
        <v>39</v>
      </c>
      <c r="V138" s="49" t="s">
        <v>40</v>
      </c>
      <c r="W138" s="49" t="s">
        <v>41</v>
      </c>
      <c r="X138" s="49" t="s">
        <v>42</v>
      </c>
      <c r="Y138" s="49" t="s">
        <v>43</v>
      </c>
      <c r="Z138" s="49" t="s">
        <v>44</v>
      </c>
      <c r="AA138" s="49" t="s">
        <v>45</v>
      </c>
      <c r="AB138" s="49" t="s">
        <v>46</v>
      </c>
      <c r="AC138" s="49" t="s">
        <v>47</v>
      </c>
      <c r="AE138" s="49" t="s">
        <v>4</v>
      </c>
      <c r="AF138" s="49" t="s">
        <v>37</v>
      </c>
      <c r="AG138" s="49" t="s">
        <v>38</v>
      </c>
      <c r="AH138" s="49" t="s">
        <v>39</v>
      </c>
      <c r="AI138" s="49" t="s">
        <v>40</v>
      </c>
      <c r="AJ138" s="49" t="s">
        <v>41</v>
      </c>
      <c r="AK138" s="49" t="s">
        <v>42</v>
      </c>
      <c r="AL138" s="49" t="s">
        <v>43</v>
      </c>
      <c r="AM138" s="49" t="s">
        <v>44</v>
      </c>
      <c r="AN138" s="49" t="s">
        <v>45</v>
      </c>
      <c r="AO138" s="49" t="s">
        <v>46</v>
      </c>
      <c r="AP138" s="49" t="s">
        <v>47</v>
      </c>
      <c r="AR138" s="49" t="s">
        <v>4</v>
      </c>
      <c r="AS138" s="49" t="s">
        <v>37</v>
      </c>
      <c r="AT138" s="49" t="s">
        <v>38</v>
      </c>
      <c r="AU138" s="49" t="s">
        <v>39</v>
      </c>
      <c r="AV138" s="49" t="s">
        <v>40</v>
      </c>
      <c r="AW138" s="49" t="s">
        <v>41</v>
      </c>
      <c r="AX138" s="49" t="s">
        <v>42</v>
      </c>
      <c r="AY138" s="49" t="s">
        <v>43</v>
      </c>
      <c r="AZ138" s="49" t="s">
        <v>44</v>
      </c>
      <c r="BA138" s="49" t="s">
        <v>45</v>
      </c>
      <c r="BB138" s="49" t="s">
        <v>46</v>
      </c>
      <c r="BC138" s="49" t="s">
        <v>47</v>
      </c>
      <c r="BE138" s="49" t="s">
        <v>4</v>
      </c>
      <c r="BF138" s="49" t="s">
        <v>37</v>
      </c>
      <c r="BG138" s="49" t="s">
        <v>38</v>
      </c>
      <c r="BH138" s="49" t="s">
        <v>39</v>
      </c>
      <c r="BI138" s="49" t="s">
        <v>40</v>
      </c>
      <c r="BJ138" s="49" t="s">
        <v>41</v>
      </c>
      <c r="BK138" s="49" t="s">
        <v>42</v>
      </c>
      <c r="BL138" s="49" t="s">
        <v>43</v>
      </c>
      <c r="BM138" s="49" t="s">
        <v>44</v>
      </c>
      <c r="BN138" s="49" t="s">
        <v>45</v>
      </c>
      <c r="BO138" s="49" t="s">
        <v>46</v>
      </c>
      <c r="BP138" s="49" t="s">
        <v>47</v>
      </c>
      <c r="BR138" s="49" t="s">
        <v>4</v>
      </c>
      <c r="BS138" s="49" t="s">
        <v>37</v>
      </c>
      <c r="BT138" s="49" t="s">
        <v>38</v>
      </c>
      <c r="BU138" s="49" t="s">
        <v>39</v>
      </c>
      <c r="BV138" s="49" t="s">
        <v>40</v>
      </c>
      <c r="BW138" s="49" t="s">
        <v>41</v>
      </c>
      <c r="BX138" s="49" t="s">
        <v>42</v>
      </c>
      <c r="BY138" s="49" t="s">
        <v>43</v>
      </c>
      <c r="BZ138" s="49" t="s">
        <v>44</v>
      </c>
      <c r="CA138" s="49" t="s">
        <v>45</v>
      </c>
      <c r="CB138" s="49" t="s">
        <v>46</v>
      </c>
      <c r="CC138" s="49" t="s">
        <v>47</v>
      </c>
      <c r="CE138" s="49" t="s">
        <v>4</v>
      </c>
      <c r="CF138" s="49" t="s">
        <v>37</v>
      </c>
      <c r="CG138" s="49" t="s">
        <v>38</v>
      </c>
      <c r="CH138" s="49" t="s">
        <v>39</v>
      </c>
      <c r="CI138" s="49" t="s">
        <v>40</v>
      </c>
      <c r="CJ138" s="49" t="s">
        <v>41</v>
      </c>
      <c r="CK138" s="49" t="s">
        <v>42</v>
      </c>
      <c r="CL138" s="49" t="s">
        <v>43</v>
      </c>
      <c r="CM138" s="49" t="s">
        <v>44</v>
      </c>
      <c r="CN138" s="49" t="s">
        <v>45</v>
      </c>
      <c r="CO138" s="49" t="s">
        <v>46</v>
      </c>
      <c r="CP138" s="49" t="s">
        <v>47</v>
      </c>
      <c r="CR138" s="49" t="s">
        <v>4</v>
      </c>
      <c r="CS138" s="49" t="s">
        <v>37</v>
      </c>
      <c r="CT138" s="49" t="s">
        <v>38</v>
      </c>
      <c r="CU138" s="49" t="s">
        <v>39</v>
      </c>
      <c r="CV138" s="49" t="s">
        <v>40</v>
      </c>
      <c r="CW138" s="49" t="s">
        <v>41</v>
      </c>
      <c r="CX138" s="49" t="s">
        <v>42</v>
      </c>
      <c r="CY138" s="49" t="s">
        <v>43</v>
      </c>
      <c r="CZ138" s="49" t="s">
        <v>44</v>
      </c>
      <c r="DA138" s="49" t="s">
        <v>45</v>
      </c>
      <c r="DB138" s="49" t="s">
        <v>46</v>
      </c>
      <c r="DC138" s="49" t="s">
        <v>47</v>
      </c>
      <c r="DD138" s="80"/>
      <c r="DE138" s="49" t="s">
        <v>4</v>
      </c>
      <c r="DF138" s="49" t="s">
        <v>37</v>
      </c>
      <c r="DG138" s="49" t="s">
        <v>38</v>
      </c>
      <c r="DH138" s="49" t="s">
        <v>39</v>
      </c>
      <c r="DI138" s="49" t="s">
        <v>40</v>
      </c>
      <c r="DJ138" s="49" t="s">
        <v>41</v>
      </c>
      <c r="DK138" s="49" t="s">
        <v>42</v>
      </c>
      <c r="DL138" s="49" t="s">
        <v>43</v>
      </c>
      <c r="DM138" s="49" t="s">
        <v>44</v>
      </c>
      <c r="DN138" s="49" t="s">
        <v>45</v>
      </c>
      <c r="DO138" s="49" t="s">
        <v>46</v>
      </c>
      <c r="DP138" s="49" t="s">
        <v>47</v>
      </c>
      <c r="DQ138" s="80"/>
      <c r="DS138" s="49" t="s">
        <v>4</v>
      </c>
      <c r="DT138" s="49" t="s">
        <v>37</v>
      </c>
      <c r="DU138" s="49" t="s">
        <v>38</v>
      </c>
      <c r="DV138" s="49" t="s">
        <v>39</v>
      </c>
      <c r="DW138" s="49" t="s">
        <v>40</v>
      </c>
      <c r="DX138" s="49" t="s">
        <v>41</v>
      </c>
      <c r="DY138" s="49" t="s">
        <v>42</v>
      </c>
      <c r="DZ138" s="49" t="s">
        <v>43</v>
      </c>
      <c r="EA138" s="49" t="s">
        <v>44</v>
      </c>
      <c r="EB138" s="49" t="s">
        <v>45</v>
      </c>
      <c r="EC138" s="49" t="s">
        <v>46</v>
      </c>
      <c r="ED138" s="49" t="s">
        <v>47</v>
      </c>
      <c r="EF138" s="49" t="s">
        <v>4</v>
      </c>
      <c r="EG138" s="49" t="s">
        <v>37</v>
      </c>
      <c r="EH138" s="49" t="s">
        <v>38</v>
      </c>
      <c r="EI138" s="49" t="s">
        <v>39</v>
      </c>
      <c r="EJ138" s="49" t="s">
        <v>40</v>
      </c>
      <c r="EK138" s="49" t="s">
        <v>41</v>
      </c>
      <c r="EL138" s="49" t="s">
        <v>42</v>
      </c>
      <c r="EM138" s="49" t="s">
        <v>43</v>
      </c>
      <c r="EN138" s="49" t="s">
        <v>44</v>
      </c>
      <c r="EO138" s="49" t="s">
        <v>45</v>
      </c>
      <c r="EP138" s="49" t="s">
        <v>46</v>
      </c>
      <c r="EQ138" s="49" t="s">
        <v>47</v>
      </c>
      <c r="ES138" s="49" t="s">
        <v>4</v>
      </c>
      <c r="ET138" s="49" t="s">
        <v>37</v>
      </c>
      <c r="EU138" s="49" t="s">
        <v>38</v>
      </c>
      <c r="EV138" s="49" t="s">
        <v>39</v>
      </c>
      <c r="EW138" s="49" t="s">
        <v>40</v>
      </c>
      <c r="EX138" s="49" t="s">
        <v>41</v>
      </c>
      <c r="EY138" s="49" t="s">
        <v>42</v>
      </c>
      <c r="EZ138" s="49" t="s">
        <v>43</v>
      </c>
      <c r="FA138" s="49" t="s">
        <v>44</v>
      </c>
      <c r="FB138" s="49" t="s">
        <v>45</v>
      </c>
      <c r="FC138" s="49" t="s">
        <v>46</v>
      </c>
      <c r="FD138" s="49" t="s">
        <v>47</v>
      </c>
      <c r="FF138" s="49" t="s">
        <v>4</v>
      </c>
      <c r="FG138" s="49" t="s">
        <v>37</v>
      </c>
      <c r="FH138" s="49" t="s">
        <v>38</v>
      </c>
      <c r="FI138" s="49" t="s">
        <v>39</v>
      </c>
      <c r="FJ138" s="49" t="s">
        <v>40</v>
      </c>
      <c r="FK138" s="49" t="s">
        <v>41</v>
      </c>
      <c r="FL138" s="49" t="s">
        <v>42</v>
      </c>
      <c r="FM138" s="49" t="s">
        <v>43</v>
      </c>
      <c r="FN138" s="49" t="s">
        <v>44</v>
      </c>
      <c r="FO138" s="49" t="s">
        <v>45</v>
      </c>
      <c r="FP138" s="49" t="s">
        <v>46</v>
      </c>
      <c r="FQ138" s="49" t="s">
        <v>47</v>
      </c>
      <c r="FS138" s="49" t="s">
        <v>4</v>
      </c>
      <c r="FT138" s="49" t="s">
        <v>37</v>
      </c>
      <c r="FU138" s="49" t="s">
        <v>38</v>
      </c>
      <c r="FV138" s="49" t="s">
        <v>39</v>
      </c>
      <c r="FW138" s="49" t="s">
        <v>40</v>
      </c>
      <c r="FX138" s="49" t="s">
        <v>41</v>
      </c>
      <c r="FY138" s="49" t="s">
        <v>42</v>
      </c>
      <c r="FZ138" s="49" t="s">
        <v>43</v>
      </c>
      <c r="GA138" s="49" t="s">
        <v>44</v>
      </c>
      <c r="GB138" s="49" t="s">
        <v>45</v>
      </c>
      <c r="GC138" s="49" t="s">
        <v>46</v>
      </c>
      <c r="GD138" s="49" t="s">
        <v>47</v>
      </c>
    </row>
    <row r="139" spans="4:186" ht="15.75" thickBot="1" x14ac:dyDescent="0.3">
      <c r="D139" s="39">
        <v>4.1666666666666664E-2</v>
      </c>
      <c r="E139" s="50">
        <v>17.288434173928941</v>
      </c>
      <c r="F139" s="50">
        <v>8.0241076510067781</v>
      </c>
      <c r="G139" s="50">
        <v>9.3317794333254085</v>
      </c>
      <c r="H139" s="50">
        <v>0</v>
      </c>
      <c r="I139" s="50">
        <v>0</v>
      </c>
      <c r="J139" s="50">
        <v>2.9823481773631042</v>
      </c>
      <c r="K139" s="50">
        <v>0</v>
      </c>
      <c r="L139" s="50">
        <v>2.3489009581726603</v>
      </c>
      <c r="M139" s="50">
        <v>5.0094993380468145</v>
      </c>
      <c r="N139" s="50">
        <v>18.375386747795542</v>
      </c>
      <c r="O139" s="50">
        <v>5.3280322292849549</v>
      </c>
      <c r="P139" s="50">
        <v>7.1509930667743227</v>
      </c>
      <c r="R139" s="50">
        <v>12.777249538877792</v>
      </c>
      <c r="S139" s="50">
        <v>7.1361924171423139</v>
      </c>
      <c r="T139" s="50">
        <v>9.7776149166270585</v>
      </c>
      <c r="U139" s="50">
        <v>0</v>
      </c>
      <c r="V139" s="50">
        <v>7.9442490960344898</v>
      </c>
      <c r="W139" s="50">
        <v>0</v>
      </c>
      <c r="X139" s="50">
        <v>0</v>
      </c>
      <c r="Y139" s="50">
        <v>2.3995428881318608</v>
      </c>
      <c r="Z139" s="50">
        <v>5.873972894771593</v>
      </c>
      <c r="AA139" s="50">
        <v>7.0399219501085089</v>
      </c>
      <c r="AB139" s="50">
        <v>2.930432266720981</v>
      </c>
      <c r="AC139" s="50">
        <v>4.8166037476036836</v>
      </c>
      <c r="AE139" s="50">
        <v>9.1988320787811677</v>
      </c>
      <c r="AF139" s="50">
        <v>2.4944451676981996</v>
      </c>
      <c r="AG139" s="50">
        <v>19.663358052513257</v>
      </c>
      <c r="AH139" s="50">
        <v>6.8646103770694413</v>
      </c>
      <c r="AI139" s="50">
        <v>2.2288907641108202</v>
      </c>
      <c r="AJ139" s="50">
        <v>2.9390427380100754</v>
      </c>
      <c r="AK139" s="50">
        <v>4.0303399624574396</v>
      </c>
      <c r="AL139" s="50">
        <v>2.2288907641108211</v>
      </c>
      <c r="AM139" s="50">
        <v>9.1617087674948845</v>
      </c>
      <c r="AN139" s="50">
        <v>9.4083213317642986</v>
      </c>
      <c r="AO139" s="50">
        <v>5.9465499978605711</v>
      </c>
      <c r="AP139" s="50">
        <v>17.577855126761104</v>
      </c>
      <c r="AR139" s="50">
        <v>6.8367096916986201</v>
      </c>
      <c r="AS139" s="50">
        <v>0</v>
      </c>
      <c r="AT139" s="50">
        <v>3.0054292322030052</v>
      </c>
      <c r="AU139" s="50">
        <v>2.3760616357188509</v>
      </c>
      <c r="AV139" s="50">
        <v>4.377214363793871</v>
      </c>
      <c r="AW139" s="50">
        <v>0</v>
      </c>
      <c r="AX139" s="50">
        <v>0</v>
      </c>
      <c r="AY139" s="50">
        <v>0</v>
      </c>
      <c r="AZ139" s="50">
        <v>0</v>
      </c>
      <c r="BA139" s="50">
        <v>2.4731434457932298</v>
      </c>
      <c r="BB139" s="50">
        <v>3.8078356909420403</v>
      </c>
      <c r="BC139" s="50">
        <v>2.5029999879261893</v>
      </c>
      <c r="BE139" s="50">
        <v>19.946959839471806</v>
      </c>
      <c r="BF139" s="50">
        <v>10.090247901080049</v>
      </c>
      <c r="BG139" s="50">
        <v>29.253179286545787</v>
      </c>
      <c r="BH139" s="50">
        <v>18.323477026385241</v>
      </c>
      <c r="BI139" s="50">
        <v>6.7749790531745733</v>
      </c>
      <c r="BJ139" s="50">
        <v>5.9611367861287228</v>
      </c>
      <c r="BK139" s="50">
        <v>7.7407054095962602</v>
      </c>
      <c r="BL139" s="50">
        <v>11.092442013470615</v>
      </c>
      <c r="BM139" s="50">
        <v>16.996515612097344</v>
      </c>
      <c r="BN139" s="50">
        <v>28.204201508533153</v>
      </c>
      <c r="BO139" s="50">
        <v>10.985007039969066</v>
      </c>
      <c r="BP139" s="50">
        <v>13.890521717391509</v>
      </c>
      <c r="BR139" s="50">
        <v>22.348696593457277</v>
      </c>
      <c r="BS139" s="50">
        <v>16.300500869366463</v>
      </c>
      <c r="BT139" s="50">
        <v>12.473783242057188</v>
      </c>
      <c r="BU139" s="50">
        <v>0</v>
      </c>
      <c r="BV139" s="50">
        <v>2.9969711811715176</v>
      </c>
      <c r="BW139" s="50">
        <v>2.2439533956693833</v>
      </c>
      <c r="BX139" s="50">
        <v>2.4509075245863197</v>
      </c>
      <c r="BY139" s="50">
        <v>0</v>
      </c>
      <c r="BZ139" s="50">
        <v>6.3336033308068149</v>
      </c>
      <c r="CA139" s="50">
        <v>7.9271524395760951</v>
      </c>
      <c r="CB139" s="50">
        <v>13.686693545289348</v>
      </c>
      <c r="CC139" s="50">
        <v>29.663456369516148</v>
      </c>
      <c r="CE139" s="50">
        <v>4.0959912791421775</v>
      </c>
      <c r="CF139" s="50">
        <v>7.3499079830242939</v>
      </c>
      <c r="CG139" s="50">
        <v>9.067153469138022</v>
      </c>
      <c r="CH139" s="50">
        <v>4.9576773440335602</v>
      </c>
      <c r="CI139" s="50">
        <v>3.0394205714863527</v>
      </c>
      <c r="CJ139" s="50">
        <v>0</v>
      </c>
      <c r="CK139" s="50">
        <v>0</v>
      </c>
      <c r="CL139" s="50">
        <v>0</v>
      </c>
      <c r="CM139" s="50">
        <v>0</v>
      </c>
      <c r="CN139" s="50">
        <v>6.7596046739025377</v>
      </c>
      <c r="CO139" s="50">
        <v>0</v>
      </c>
      <c r="CP139" s="50">
        <v>2.341725094633488</v>
      </c>
      <c r="CR139" s="50">
        <v>11.286286167473396</v>
      </c>
      <c r="CS139" s="50">
        <v>3.7539520285825203</v>
      </c>
      <c r="CT139" s="50">
        <v>4.5284070373995498</v>
      </c>
      <c r="CU139" s="50">
        <v>7.3907496099749563</v>
      </c>
      <c r="CV139" s="50">
        <v>0</v>
      </c>
      <c r="CW139" s="50">
        <v>2.8032860246774631</v>
      </c>
      <c r="CX139" s="50">
        <v>0</v>
      </c>
      <c r="CY139" s="50">
        <v>0</v>
      </c>
      <c r="CZ139" s="50">
        <v>4.1879786650054207</v>
      </c>
      <c r="DA139" s="50">
        <v>5.617134829138287</v>
      </c>
      <c r="DB139" s="50">
        <v>4.5803576661761722</v>
      </c>
      <c r="DC139" s="50">
        <v>3.0565119312179756</v>
      </c>
      <c r="DD139" s="81"/>
      <c r="DE139" s="50">
        <v>5.6716256539912262</v>
      </c>
      <c r="DF139" s="50">
        <v>9.3946225550414919</v>
      </c>
      <c r="DG139" s="50">
        <v>6.0201964987088958</v>
      </c>
      <c r="DH139" s="50">
        <v>10.170588632137749</v>
      </c>
      <c r="DI139" s="50">
        <v>9.4467487370575114</v>
      </c>
      <c r="DJ139" s="50">
        <v>4.0060834079078722</v>
      </c>
      <c r="DK139" s="50">
        <v>0</v>
      </c>
      <c r="DL139" s="50">
        <v>2.2081463095492677</v>
      </c>
      <c r="DM139" s="50">
        <v>4.4229849310661029</v>
      </c>
      <c r="DN139" s="50">
        <v>0</v>
      </c>
      <c r="DO139" s="50">
        <v>5.7876628469172573</v>
      </c>
      <c r="DP139" s="50">
        <v>9.2936646564235268</v>
      </c>
      <c r="DQ139" s="81"/>
      <c r="DS139" s="50">
        <v>28.887179923880339</v>
      </c>
      <c r="DT139" s="50">
        <v>8.2166781157603435</v>
      </c>
      <c r="DU139" s="50">
        <v>11.526257238389718</v>
      </c>
      <c r="DV139" s="50">
        <v>7.3907496099749608</v>
      </c>
      <c r="DW139" s="50">
        <v>10.237429116988929</v>
      </c>
      <c r="DX139" s="50">
        <v>6.3336033308068105</v>
      </c>
      <c r="DY139" s="50">
        <v>2.9969711811715167</v>
      </c>
      <c r="DZ139" s="50">
        <v>4.3657256180531494</v>
      </c>
      <c r="EA139" s="50">
        <v>4.7539631984107027</v>
      </c>
      <c r="EB139" s="50">
        <v>11.836563108893118</v>
      </c>
      <c r="EC139" s="50">
        <v>10.025098781698254</v>
      </c>
      <c r="ED139" s="50">
        <v>29.911454261606231</v>
      </c>
      <c r="EF139" s="50">
        <v>84.935876086520935</v>
      </c>
      <c r="EG139" s="50">
        <v>40.655442603672554</v>
      </c>
      <c r="EH139" s="50">
        <v>24.367292704433417</v>
      </c>
      <c r="EI139" s="50">
        <v>7.9078059019951539</v>
      </c>
      <c r="EJ139" s="50">
        <v>8.0933303420699421</v>
      </c>
      <c r="EK139" s="50">
        <v>19.782770832866692</v>
      </c>
      <c r="EL139" s="50">
        <v>13.569604254770294</v>
      </c>
      <c r="EM139" s="50">
        <v>9.4083213317642986</v>
      </c>
      <c r="EN139" s="50">
        <v>32.729778840898391</v>
      </c>
      <c r="EO139" s="50">
        <v>39.648024138301551</v>
      </c>
      <c r="EP139" s="50">
        <v>87.036914948563961</v>
      </c>
      <c r="EQ139" s="50">
        <v>69.909120239343508</v>
      </c>
      <c r="ES139" s="50">
        <v>2.2219615749938493</v>
      </c>
      <c r="ET139" s="50">
        <v>0</v>
      </c>
      <c r="EU139" s="50">
        <v>4.5756185484288583</v>
      </c>
      <c r="EV139" s="50">
        <v>0</v>
      </c>
      <c r="EW139" s="50">
        <v>0</v>
      </c>
      <c r="EX139" s="50">
        <v>0</v>
      </c>
      <c r="EY139" s="50">
        <v>0</v>
      </c>
      <c r="EZ139" s="50">
        <v>0</v>
      </c>
      <c r="FA139" s="50">
        <v>0</v>
      </c>
      <c r="FB139" s="50">
        <v>0</v>
      </c>
      <c r="FC139" s="50">
        <v>0</v>
      </c>
      <c r="FD139" s="50">
        <v>0</v>
      </c>
      <c r="FF139" s="50">
        <v>99.624176537831787</v>
      </c>
      <c r="FG139" s="50">
        <v>75.389581881240389</v>
      </c>
      <c r="FH139" s="50">
        <v>113.76203702564743</v>
      </c>
      <c r="FI139" s="50">
        <v>48.727870436128292</v>
      </c>
      <c r="FJ139" s="50">
        <v>32.424118289003516</v>
      </c>
      <c r="FK139" s="50">
        <v>2.6556318890763291</v>
      </c>
      <c r="FL139" s="50">
        <v>13.545125118906057</v>
      </c>
      <c r="FM139" s="50">
        <v>28.283987038415791</v>
      </c>
      <c r="FN139" s="50">
        <v>44.300902959066676</v>
      </c>
      <c r="FO139" s="50">
        <v>37.922300572557873</v>
      </c>
      <c r="FP139" s="50">
        <v>59.223926263225714</v>
      </c>
      <c r="FQ139" s="50">
        <v>93.858237138663995</v>
      </c>
      <c r="FS139" s="50">
        <v>7.6569322723009794</v>
      </c>
      <c r="FT139" s="50">
        <v>4.3077706578325996</v>
      </c>
      <c r="FU139" s="50">
        <v>3.997779025673025</v>
      </c>
      <c r="FV139" s="50">
        <v>0</v>
      </c>
      <c r="FW139" s="50">
        <v>0</v>
      </c>
      <c r="FX139" s="50">
        <v>0</v>
      </c>
      <c r="FY139" s="50">
        <v>0</v>
      </c>
      <c r="FZ139" s="50">
        <v>0</v>
      </c>
      <c r="GA139" s="50">
        <v>5.5338137376195098</v>
      </c>
      <c r="GB139" s="50">
        <v>2.3060649236646844</v>
      </c>
      <c r="GC139" s="50">
        <v>2.973653290200192</v>
      </c>
      <c r="GD139" s="50">
        <v>6.3827643282800386</v>
      </c>
    </row>
    <row r="140" spans="4:186" ht="15.75" thickBot="1" x14ac:dyDescent="0.3">
      <c r="D140" s="39">
        <v>8.3333333333333301E-2</v>
      </c>
      <c r="E140" s="50">
        <v>12.427526985521578</v>
      </c>
      <c r="F140" s="50">
        <v>10.31446752047577</v>
      </c>
      <c r="G140" s="50">
        <v>9.9957687537952751</v>
      </c>
      <c r="H140" s="50">
        <v>0</v>
      </c>
      <c r="I140" s="50">
        <v>2.2288907641108211</v>
      </c>
      <c r="J140" s="50">
        <v>0</v>
      </c>
      <c r="K140" s="50">
        <v>0</v>
      </c>
      <c r="L140" s="50">
        <v>2.2777988672670411</v>
      </c>
      <c r="M140" s="50">
        <v>5.8451082148593487</v>
      </c>
      <c r="N140" s="50">
        <v>27.610587393603826</v>
      </c>
      <c r="O140" s="50">
        <v>5.7590818475781322</v>
      </c>
      <c r="P140" s="50">
        <v>8.553004819106361</v>
      </c>
      <c r="R140" s="50">
        <v>13.301950993245752</v>
      </c>
      <c r="S140" s="50">
        <v>7.7155096432588719</v>
      </c>
      <c r="T140" s="50">
        <v>8.3033848048861039</v>
      </c>
      <c r="U140" s="50">
        <v>0</v>
      </c>
      <c r="V140" s="50">
        <v>7.7071232204679445</v>
      </c>
      <c r="W140" s="50">
        <v>0</v>
      </c>
      <c r="X140" s="50">
        <v>0</v>
      </c>
      <c r="Y140" s="50">
        <v>2.0077365530113882</v>
      </c>
      <c r="Z140" s="50">
        <v>6.4252456978785233</v>
      </c>
      <c r="AA140" s="50">
        <v>6.412382677101836</v>
      </c>
      <c r="AB140" s="50">
        <v>3.0525182314648038</v>
      </c>
      <c r="AC140" s="50">
        <v>4.5166551218925921</v>
      </c>
      <c r="AE140" s="50">
        <v>10.075894776773307</v>
      </c>
      <c r="AF140" s="50">
        <v>2.6206873028123034</v>
      </c>
      <c r="AG140" s="50">
        <v>20.201328227318864</v>
      </c>
      <c r="AH140" s="50">
        <v>6.3336033308068105</v>
      </c>
      <c r="AI140" s="50">
        <v>2.7187505179427451</v>
      </c>
      <c r="AJ140" s="50">
        <v>2.4746306035680776</v>
      </c>
      <c r="AK140" s="50">
        <v>2.2358343440619093</v>
      </c>
      <c r="AL140" s="50">
        <v>0</v>
      </c>
      <c r="AM140" s="50">
        <v>6.6739378069632975</v>
      </c>
      <c r="AN140" s="50">
        <v>11.99378296862924</v>
      </c>
      <c r="AO140" s="50">
        <v>4.9190462664313479</v>
      </c>
      <c r="AP140" s="50">
        <v>19.413535440298354</v>
      </c>
      <c r="AR140" s="50">
        <v>7.0873819388458319</v>
      </c>
      <c r="AS140" s="50">
        <v>0</v>
      </c>
      <c r="AT140" s="50">
        <v>2.1602439973150944</v>
      </c>
      <c r="AU140" s="50">
        <v>3.8513119892795955</v>
      </c>
      <c r="AV140" s="50">
        <v>4.041232767280845</v>
      </c>
      <c r="AW140" s="50">
        <v>0</v>
      </c>
      <c r="AX140" s="50">
        <v>0</v>
      </c>
      <c r="AY140" s="50">
        <v>0</v>
      </c>
      <c r="AZ140" s="50">
        <v>0</v>
      </c>
      <c r="BA140" s="50">
        <v>2.1943884283021511</v>
      </c>
      <c r="BB140" s="50">
        <v>4.3990984755323908</v>
      </c>
      <c r="BC140" s="50">
        <v>2.1602439973150958</v>
      </c>
      <c r="BE140" s="50">
        <v>16.973760043621816</v>
      </c>
      <c r="BF140" s="50">
        <v>13.00379928082149</v>
      </c>
      <c r="BG140" s="50">
        <v>28.887179923880339</v>
      </c>
      <c r="BH140" s="50">
        <v>20.374243660446549</v>
      </c>
      <c r="BI140" s="50">
        <v>7.6235929914767233</v>
      </c>
      <c r="BJ140" s="50">
        <v>6.5488047625840338</v>
      </c>
      <c r="BK140" s="50">
        <v>7.7912613814942011</v>
      </c>
      <c r="BL140" s="50">
        <v>12.084244811125778</v>
      </c>
      <c r="BM140" s="50">
        <v>17.025938310035876</v>
      </c>
      <c r="BN140" s="50">
        <v>30.748090476213033</v>
      </c>
      <c r="BO140" s="50">
        <v>11.340529680301689</v>
      </c>
      <c r="BP140" s="50">
        <v>11.156808054633371</v>
      </c>
      <c r="BR140" s="50">
        <v>19.196684134391855</v>
      </c>
      <c r="BS140" s="50">
        <v>13.511078265268075</v>
      </c>
      <c r="BT140" s="50">
        <v>10.964453567466718</v>
      </c>
      <c r="BU140" s="50">
        <v>0</v>
      </c>
      <c r="BV140" s="50">
        <v>2.8556023320464337</v>
      </c>
      <c r="BW140" s="50">
        <v>2.5210287303267109</v>
      </c>
      <c r="BX140" s="50">
        <v>0</v>
      </c>
      <c r="BY140" s="50">
        <v>0</v>
      </c>
      <c r="BZ140" s="50">
        <v>5.5199329404073021</v>
      </c>
      <c r="CA140" s="50">
        <v>7.4912036219167426</v>
      </c>
      <c r="CB140" s="50">
        <v>13.333397672898089</v>
      </c>
      <c r="CC140" s="50">
        <v>26.296023703415401</v>
      </c>
      <c r="CE140" s="50">
        <v>3.1429304078159568</v>
      </c>
      <c r="CF140" s="50">
        <v>7.0309060426238599</v>
      </c>
      <c r="CG140" s="50">
        <v>8.789229037215474</v>
      </c>
      <c r="CH140" s="50">
        <v>4.7288984178297433</v>
      </c>
      <c r="CI140" s="50">
        <v>2.9132618089531874</v>
      </c>
      <c r="CJ140" s="50">
        <v>0</v>
      </c>
      <c r="CK140" s="50">
        <v>0</v>
      </c>
      <c r="CL140" s="50">
        <v>0</v>
      </c>
      <c r="CM140" s="50">
        <v>0</v>
      </c>
      <c r="CN140" s="50">
        <v>6.8988141709519821</v>
      </c>
      <c r="CO140" s="50">
        <v>0</v>
      </c>
      <c r="CP140" s="50">
        <v>2.2427923297753716</v>
      </c>
      <c r="CR140" s="50">
        <v>11.658572682659596</v>
      </c>
      <c r="CS140" s="50">
        <v>2.6723532683886768</v>
      </c>
      <c r="CT140" s="50">
        <v>4.3199716626522484</v>
      </c>
      <c r="CU140" s="50">
        <v>7.5605152461224963</v>
      </c>
      <c r="CV140" s="50">
        <v>0</v>
      </c>
      <c r="CW140" s="50">
        <v>3.0172972166179979</v>
      </c>
      <c r="CX140" s="50">
        <v>0</v>
      </c>
      <c r="CY140" s="50">
        <v>0</v>
      </c>
      <c r="CZ140" s="50">
        <v>2.5444437089220218</v>
      </c>
      <c r="DA140" s="50">
        <v>4.3657256180531503</v>
      </c>
      <c r="DB140" s="50">
        <v>6.0197224799301861</v>
      </c>
      <c r="DC140" s="50">
        <v>3.8165746005359273</v>
      </c>
      <c r="DD140" s="81"/>
      <c r="DE140" s="50">
        <v>6.2360399242724975</v>
      </c>
      <c r="DF140" s="50">
        <v>8.9354132332756269</v>
      </c>
      <c r="DG140" s="50">
        <v>5.9352733573820551</v>
      </c>
      <c r="DH140" s="50">
        <v>9.3381420099927439</v>
      </c>
      <c r="DI140" s="50">
        <v>10.27808067430249</v>
      </c>
      <c r="DJ140" s="50">
        <v>3.0969285716599542</v>
      </c>
      <c r="DK140" s="50">
        <v>0</v>
      </c>
      <c r="DL140" s="50">
        <v>2.2848436010480087</v>
      </c>
      <c r="DM140" s="50">
        <v>2.9823481773631042</v>
      </c>
      <c r="DN140" s="50">
        <v>2.1264556051182573</v>
      </c>
      <c r="DO140" s="50">
        <v>5.9029324461841428</v>
      </c>
      <c r="DP140" s="50">
        <v>8.9924758489211403</v>
      </c>
      <c r="DQ140" s="81"/>
      <c r="DS140" s="50">
        <v>31.214819914170278</v>
      </c>
      <c r="DT140" s="50">
        <v>9.2258609510765783</v>
      </c>
      <c r="DU140" s="50">
        <v>13.350351010123838</v>
      </c>
      <c r="DV140" s="50">
        <v>7.124442377104673</v>
      </c>
      <c r="DW140" s="50">
        <v>9.4467487370575061</v>
      </c>
      <c r="DX140" s="50">
        <v>6.7688265071121094</v>
      </c>
      <c r="DY140" s="50">
        <v>3.0054292322030052</v>
      </c>
      <c r="DZ140" s="50">
        <v>5.245439792781907</v>
      </c>
      <c r="EA140" s="50">
        <v>5.7590818475781367</v>
      </c>
      <c r="EB140" s="50">
        <v>12.543382616517636</v>
      </c>
      <c r="EC140" s="50">
        <v>7.7850705454064686</v>
      </c>
      <c r="ED140" s="50">
        <v>29.952921151633461</v>
      </c>
      <c r="EF140" s="50">
        <v>72.608494004965095</v>
      </c>
      <c r="EG140" s="50">
        <v>40.655442603672526</v>
      </c>
      <c r="EH140" s="50">
        <v>26.220023682001376</v>
      </c>
      <c r="EI140" s="50">
        <v>7.6808851192161418</v>
      </c>
      <c r="EJ140" s="50">
        <v>8.5350111262338135</v>
      </c>
      <c r="EK140" s="50">
        <v>20.573989732106369</v>
      </c>
      <c r="EL140" s="50">
        <v>14.851263020772588</v>
      </c>
      <c r="EM140" s="50">
        <v>9.4467487370575149</v>
      </c>
      <c r="EN140" s="50">
        <v>31.4728080388305</v>
      </c>
      <c r="EO140" s="50">
        <v>39.348543900412494</v>
      </c>
      <c r="EP140" s="50">
        <v>86.43823535929792</v>
      </c>
      <c r="EQ140" s="50">
        <v>67.120718106811282</v>
      </c>
      <c r="ES140" s="50">
        <v>0</v>
      </c>
      <c r="ET140" s="50">
        <v>0</v>
      </c>
      <c r="EU140" s="50">
        <v>4.5401793201726655</v>
      </c>
      <c r="EV140" s="50">
        <v>0</v>
      </c>
      <c r="EW140" s="50">
        <v>0</v>
      </c>
      <c r="EX140" s="50">
        <v>0</v>
      </c>
      <c r="EY140" s="50">
        <v>0</v>
      </c>
      <c r="EZ140" s="50">
        <v>0</v>
      </c>
      <c r="FA140" s="50">
        <v>0</v>
      </c>
      <c r="FB140" s="50">
        <v>0</v>
      </c>
      <c r="FC140" s="50">
        <v>0</v>
      </c>
      <c r="FD140" s="50">
        <v>0</v>
      </c>
      <c r="FF140" s="50">
        <v>98.13944574234327</v>
      </c>
      <c r="FG140" s="50">
        <v>78.777381943736685</v>
      </c>
      <c r="FH140" s="50">
        <v>91.446969534327096</v>
      </c>
      <c r="FI140" s="50">
        <v>53.503471299412482</v>
      </c>
      <c r="FJ140" s="50">
        <v>33.664253223722852</v>
      </c>
      <c r="FK140" s="50">
        <v>2.8621531281928592</v>
      </c>
      <c r="FL140" s="50">
        <v>15.672228050072462</v>
      </c>
      <c r="FM140" s="50">
        <v>26.48666595831876</v>
      </c>
      <c r="FN140" s="50">
        <v>38.860996642985349</v>
      </c>
      <c r="FO140" s="50">
        <v>43.308011590481513</v>
      </c>
      <c r="FP140" s="50">
        <v>67.639265207952292</v>
      </c>
      <c r="FQ140" s="50">
        <v>93.274869272040007</v>
      </c>
      <c r="FS140" s="50">
        <v>7.4092437003286191</v>
      </c>
      <c r="FT140" s="50">
        <v>4.4221303580799196</v>
      </c>
      <c r="FU140" s="50">
        <v>2.5786905007502616</v>
      </c>
      <c r="FV140" s="50">
        <v>0</v>
      </c>
      <c r="FW140" s="50">
        <v>0</v>
      </c>
      <c r="FX140" s="50">
        <v>0</v>
      </c>
      <c r="FY140" s="50">
        <v>0</v>
      </c>
      <c r="FZ140" s="50">
        <v>0</v>
      </c>
      <c r="GA140" s="50">
        <v>4.0623478079167157</v>
      </c>
      <c r="GB140" s="50">
        <v>2.5634320167680733</v>
      </c>
      <c r="GC140" s="50">
        <v>2.6556318890763326</v>
      </c>
      <c r="GD140" s="50">
        <v>5.9493713879754253</v>
      </c>
    </row>
    <row r="141" spans="4:186" ht="15.75" thickBot="1" x14ac:dyDescent="0.3">
      <c r="D141" s="39">
        <v>0.125</v>
      </c>
      <c r="E141" s="50">
        <v>14.721596151231092</v>
      </c>
      <c r="F141" s="50">
        <v>10.541984428225838</v>
      </c>
      <c r="G141" s="50">
        <v>8.1629500080543682</v>
      </c>
      <c r="H141" s="50">
        <v>0</v>
      </c>
      <c r="I141" s="50">
        <v>2.766539970110089</v>
      </c>
      <c r="J141" s="50">
        <v>0</v>
      </c>
      <c r="K141" s="50">
        <v>2.0533652030240592</v>
      </c>
      <c r="L141" s="50">
        <v>3.8060895113494353</v>
      </c>
      <c r="M141" s="50">
        <v>6.7054681697919039</v>
      </c>
      <c r="N141" s="50">
        <v>22.178356654024757</v>
      </c>
      <c r="O141" s="50">
        <v>4.8170122921267202</v>
      </c>
      <c r="P141" s="50">
        <v>8.9182093914354077</v>
      </c>
      <c r="R141" s="50">
        <v>14.394057436330771</v>
      </c>
      <c r="S141" s="50">
        <v>8.4914172630275626</v>
      </c>
      <c r="T141" s="50">
        <v>9.4467487370575114</v>
      </c>
      <c r="U141" s="50">
        <v>0</v>
      </c>
      <c r="V141" s="50">
        <v>7.5406684902709848</v>
      </c>
      <c r="W141" s="50">
        <v>0</v>
      </c>
      <c r="X141" s="50">
        <v>0</v>
      </c>
      <c r="Y141" s="50">
        <v>2.6871986041818041</v>
      </c>
      <c r="Z141" s="50">
        <v>6.945117110993535</v>
      </c>
      <c r="AA141" s="50">
        <v>5.1937184929093112</v>
      </c>
      <c r="AB141" s="50">
        <v>3.753952028582519</v>
      </c>
      <c r="AC141" s="50">
        <v>4.3085833425225353</v>
      </c>
      <c r="AE141" s="50">
        <v>11.41676217992336</v>
      </c>
      <c r="AF141" s="50">
        <v>2.8949394614933679</v>
      </c>
      <c r="AG141" s="50">
        <v>16.494993443099375</v>
      </c>
      <c r="AH141" s="50">
        <v>5.6597895383516086</v>
      </c>
      <c r="AI141" s="50">
        <v>2.2989766143185761</v>
      </c>
      <c r="AJ141" s="50">
        <v>2.6315386021688627</v>
      </c>
      <c r="AK141" s="50">
        <v>2.1738589405573334</v>
      </c>
      <c r="AL141" s="50">
        <v>2.0930213856802387</v>
      </c>
      <c r="AM141" s="50">
        <v>8.496708964534939</v>
      </c>
      <c r="AN141" s="50">
        <v>12.990199352398935</v>
      </c>
      <c r="AO141" s="50">
        <v>4.8170122921267184</v>
      </c>
      <c r="AP141" s="50">
        <v>19.663358052513267</v>
      </c>
      <c r="AR141" s="50">
        <v>6.7136211268040524</v>
      </c>
      <c r="AS141" s="50">
        <v>0</v>
      </c>
      <c r="AT141" s="50">
        <v>2.1602439973150944</v>
      </c>
      <c r="AU141" s="50">
        <v>3.807835690942039</v>
      </c>
      <c r="AV141" s="50">
        <v>4.5049235560177774</v>
      </c>
      <c r="AW141" s="50">
        <v>0</v>
      </c>
      <c r="AX141" s="50">
        <v>0</v>
      </c>
      <c r="AY141" s="50">
        <v>0</v>
      </c>
      <c r="AZ141" s="50">
        <v>0</v>
      </c>
      <c r="BA141" s="50">
        <v>2.1466860202792906</v>
      </c>
      <c r="BB141" s="50">
        <v>3.8078356909420403</v>
      </c>
      <c r="BC141" s="50">
        <v>2.3345638607804533</v>
      </c>
      <c r="BE141" s="50">
        <v>19.444646869384993</v>
      </c>
      <c r="BF141" s="50">
        <v>12.35589164602788</v>
      </c>
      <c r="BG141" s="50">
        <v>29.911454261606231</v>
      </c>
      <c r="BH141" s="50">
        <v>23.545514251065338</v>
      </c>
      <c r="BI141" s="50">
        <v>7.590350627098144</v>
      </c>
      <c r="BJ141" s="50">
        <v>5.9757474090129312</v>
      </c>
      <c r="BK141" s="50">
        <v>6.5467994125634901</v>
      </c>
      <c r="BL141" s="50">
        <v>11.903773717268752</v>
      </c>
      <c r="BM141" s="50">
        <v>18.292577408909139</v>
      </c>
      <c r="BN141" s="50">
        <v>29.253179286545787</v>
      </c>
      <c r="BO141" s="50">
        <v>10.508408014337034</v>
      </c>
      <c r="BP141" s="50">
        <v>10.586402843649768</v>
      </c>
      <c r="BR141" s="50">
        <v>18.64649467177577</v>
      </c>
      <c r="BS141" s="50">
        <v>14.003669534898394</v>
      </c>
      <c r="BT141" s="50">
        <v>10.136269485517774</v>
      </c>
      <c r="BU141" s="50">
        <v>0</v>
      </c>
      <c r="BV141" s="50">
        <v>2.7825933536101584</v>
      </c>
      <c r="BW141" s="50">
        <v>2.4516465659496975</v>
      </c>
      <c r="BX141" s="50">
        <v>2.3777510077557658</v>
      </c>
      <c r="BY141" s="50">
        <v>0</v>
      </c>
      <c r="BZ141" s="50">
        <v>6.4252456978785153</v>
      </c>
      <c r="CA141" s="50">
        <v>7.2471216431124521</v>
      </c>
      <c r="CB141" s="50">
        <v>16.415158135519601</v>
      </c>
      <c r="CC141" s="50">
        <v>21.806660151664058</v>
      </c>
      <c r="CE141" s="50">
        <v>2.8884564968692534</v>
      </c>
      <c r="CF141" s="50">
        <v>6.9266603815782339</v>
      </c>
      <c r="CG141" s="50">
        <v>7.7912613814942064</v>
      </c>
      <c r="CH141" s="50">
        <v>4.2926733445208818</v>
      </c>
      <c r="CI141" s="50">
        <v>2.6793489540264295</v>
      </c>
      <c r="CJ141" s="50">
        <v>0</v>
      </c>
      <c r="CK141" s="50">
        <v>0</v>
      </c>
      <c r="CL141" s="50">
        <v>0</v>
      </c>
      <c r="CM141" s="50">
        <v>0</v>
      </c>
      <c r="CN141" s="50">
        <v>7.1669550989852366</v>
      </c>
      <c r="CO141" s="50">
        <v>0</v>
      </c>
      <c r="CP141" s="50">
        <v>2.3922641987986824</v>
      </c>
      <c r="CR141" s="50">
        <v>10.318839704276108</v>
      </c>
      <c r="CS141" s="50">
        <v>3.1103351702828617</v>
      </c>
      <c r="CT141" s="50">
        <v>4.3085833425225353</v>
      </c>
      <c r="CU141" s="50">
        <v>6.9289656823297543</v>
      </c>
      <c r="CV141" s="50">
        <v>0</v>
      </c>
      <c r="CW141" s="50">
        <v>2.2295844742720776</v>
      </c>
      <c r="CX141" s="50">
        <v>0</v>
      </c>
      <c r="CY141" s="50">
        <v>0</v>
      </c>
      <c r="CZ141" s="50">
        <v>2.2583839200653388</v>
      </c>
      <c r="DA141" s="50">
        <v>5.1167757754795415</v>
      </c>
      <c r="DB141" s="50">
        <v>4.9965101500433393</v>
      </c>
      <c r="DC141" s="50">
        <v>2.5105014814079629</v>
      </c>
      <c r="DD141" s="81"/>
      <c r="DE141" s="50">
        <v>6.9456385422794922</v>
      </c>
      <c r="DF141" s="50">
        <v>7.9216622995668278</v>
      </c>
      <c r="DG141" s="50">
        <v>7.0715383189225207</v>
      </c>
      <c r="DH141" s="50">
        <v>9.5368192904852211</v>
      </c>
      <c r="DI141" s="50">
        <v>6.9926743099590327</v>
      </c>
      <c r="DJ141" s="50">
        <v>2.7700129493564662</v>
      </c>
      <c r="DK141" s="50">
        <v>0</v>
      </c>
      <c r="DL141" s="50">
        <v>2.3202852224198001</v>
      </c>
      <c r="DM141" s="50">
        <v>2.3760616357188509</v>
      </c>
      <c r="DN141" s="50">
        <v>0</v>
      </c>
      <c r="DO141" s="50">
        <v>6.5799400739478475</v>
      </c>
      <c r="DP141" s="50">
        <v>10.627972440938237</v>
      </c>
      <c r="DQ141" s="81"/>
      <c r="DS141" s="50">
        <v>27.297426832676056</v>
      </c>
      <c r="DT141" s="50">
        <v>8.812825443447581</v>
      </c>
      <c r="DU141" s="50">
        <v>14.090502184897854</v>
      </c>
      <c r="DV141" s="50">
        <v>7.0099738187483212</v>
      </c>
      <c r="DW141" s="50">
        <v>8.7709054245582454</v>
      </c>
      <c r="DX141" s="50">
        <v>5.5199329404073003</v>
      </c>
      <c r="DY141" s="50">
        <v>2.8719980949869046</v>
      </c>
      <c r="DZ141" s="50">
        <v>5.3367762629291242</v>
      </c>
      <c r="EA141" s="50">
        <v>5.4508770370248207</v>
      </c>
      <c r="EB141" s="50">
        <v>13.471864385016273</v>
      </c>
      <c r="EC141" s="50">
        <v>7.3068282024855113</v>
      </c>
      <c r="ED141" s="50">
        <v>29.457841648427809</v>
      </c>
      <c r="EF141" s="50">
        <v>71.662857144937732</v>
      </c>
      <c r="EG141" s="50">
        <v>39.816251515272185</v>
      </c>
      <c r="EH141" s="50">
        <v>28.283987038415777</v>
      </c>
      <c r="EI141" s="50">
        <v>7.7155096432588719</v>
      </c>
      <c r="EJ141" s="50">
        <v>9.255653805229235</v>
      </c>
      <c r="EK141" s="50">
        <v>21.113019176168699</v>
      </c>
      <c r="EL141" s="50">
        <v>16.328191408530564</v>
      </c>
      <c r="EM141" s="50">
        <v>9.3891467697382769</v>
      </c>
      <c r="EN141" s="50">
        <v>31.739399825409446</v>
      </c>
      <c r="EO141" s="50">
        <v>38.312244069495257</v>
      </c>
      <c r="EP141" s="50">
        <v>80.927946308795924</v>
      </c>
      <c r="EQ141" s="50">
        <v>64.888971554130919</v>
      </c>
      <c r="ES141" s="50">
        <v>2.2288907641108189</v>
      </c>
      <c r="ET141" s="50">
        <v>0</v>
      </c>
      <c r="EU141" s="50">
        <v>4.4582004361601282</v>
      </c>
      <c r="EV141" s="50">
        <v>0</v>
      </c>
      <c r="EW141" s="50">
        <v>0</v>
      </c>
      <c r="EX141" s="50">
        <v>0</v>
      </c>
      <c r="EY141" s="50">
        <v>0</v>
      </c>
      <c r="EZ141" s="50">
        <v>0</v>
      </c>
      <c r="FA141" s="50">
        <v>0</v>
      </c>
      <c r="FB141" s="50">
        <v>0</v>
      </c>
      <c r="FC141" s="50">
        <v>0</v>
      </c>
      <c r="FD141" s="50">
        <v>0</v>
      </c>
      <c r="FF141" s="50">
        <v>92.431504639656936</v>
      </c>
      <c r="FG141" s="50">
        <v>76.227236284168328</v>
      </c>
      <c r="FH141" s="50">
        <v>96.633698511365566</v>
      </c>
      <c r="FI141" s="50">
        <v>58.956147048270338</v>
      </c>
      <c r="FJ141" s="50">
        <v>27.728637251454717</v>
      </c>
      <c r="FK141" s="50">
        <v>2.9563142477556004</v>
      </c>
      <c r="FL141" s="50">
        <v>13.277794913813162</v>
      </c>
      <c r="FM141" s="50">
        <v>20.042096212961265</v>
      </c>
      <c r="FN141" s="50">
        <v>32.007492828792273</v>
      </c>
      <c r="FO141" s="50">
        <v>33.619427326519883</v>
      </c>
      <c r="FP141" s="50">
        <v>68.006204366105607</v>
      </c>
      <c r="FQ141" s="50">
        <v>89.588889472578259</v>
      </c>
      <c r="FS141" s="50">
        <v>7.2149836783110546</v>
      </c>
      <c r="FT141" s="50">
        <v>4.5384963178469695</v>
      </c>
      <c r="FU141" s="50">
        <v>4.6470493017168293</v>
      </c>
      <c r="FV141" s="50">
        <v>0</v>
      </c>
      <c r="FW141" s="50">
        <v>0</v>
      </c>
      <c r="FX141" s="50">
        <v>0</v>
      </c>
      <c r="FY141" s="50">
        <v>0</v>
      </c>
      <c r="FZ141" s="50">
        <v>0</v>
      </c>
      <c r="GA141" s="50">
        <v>4.2110953305394734</v>
      </c>
      <c r="GB141" s="50">
        <v>0</v>
      </c>
      <c r="GC141" s="50">
        <v>2.3985715443756881</v>
      </c>
      <c r="GD141" s="50">
        <v>5.5226177326464549</v>
      </c>
    </row>
    <row r="142" spans="4:186" ht="15.75" thickBot="1" x14ac:dyDescent="0.3">
      <c r="D142" s="39">
        <v>0.16666666666666699</v>
      </c>
      <c r="E142" s="50">
        <v>15.165565146680763</v>
      </c>
      <c r="F142" s="50">
        <v>11.485506298733783</v>
      </c>
      <c r="G142" s="50">
        <v>7.1829408665556755</v>
      </c>
      <c r="H142" s="50">
        <v>0</v>
      </c>
      <c r="I142" s="50">
        <v>2.9801027151579942</v>
      </c>
      <c r="J142" s="50">
        <v>0</v>
      </c>
      <c r="K142" s="50">
        <v>0</v>
      </c>
      <c r="L142" s="50">
        <v>4.8905145461827271</v>
      </c>
      <c r="M142" s="50">
        <v>6.409910989086991</v>
      </c>
      <c r="N142" s="50">
        <v>18.19611595210268</v>
      </c>
      <c r="O142" s="50">
        <v>5.9029324461841428</v>
      </c>
      <c r="P142" s="50">
        <v>8.3742022057830106</v>
      </c>
      <c r="R142" s="50">
        <v>15.165565146680757</v>
      </c>
      <c r="S142" s="50">
        <v>9.2468447056325989</v>
      </c>
      <c r="T142" s="50">
        <v>10.482953388333137</v>
      </c>
      <c r="U142" s="50">
        <v>0</v>
      </c>
      <c r="V142" s="50">
        <v>8.6978656451172398</v>
      </c>
      <c r="W142" s="50">
        <v>0</v>
      </c>
      <c r="X142" s="50">
        <v>0</v>
      </c>
      <c r="Y142" s="50">
        <v>2.3632966340224288</v>
      </c>
      <c r="Z142" s="50">
        <v>7.0262508412460818</v>
      </c>
      <c r="AA142" s="50">
        <v>6.6526347840112718</v>
      </c>
      <c r="AB142" s="50">
        <v>3.1688776017687013</v>
      </c>
      <c r="AC142" s="50">
        <v>4.4002522869818961</v>
      </c>
      <c r="AE142" s="50">
        <v>9.955865532515352</v>
      </c>
      <c r="AF142" s="50">
        <v>3.1682303196296697</v>
      </c>
      <c r="AG142" s="50">
        <v>17.202231614204102</v>
      </c>
      <c r="AH142" s="50">
        <v>4.3161733290515798</v>
      </c>
      <c r="AI142" s="50">
        <v>3.7851769785115486</v>
      </c>
      <c r="AJ142" s="50">
        <v>2.075554450272374</v>
      </c>
      <c r="AK142" s="50">
        <v>2.9632976643554114</v>
      </c>
      <c r="AL142" s="50">
        <v>2.7029438685778846</v>
      </c>
      <c r="AM142" s="50">
        <v>7.5263563434649168</v>
      </c>
      <c r="AN142" s="50">
        <v>12.566639809518714</v>
      </c>
      <c r="AO142" s="50">
        <v>4.7539631984107027</v>
      </c>
      <c r="AP142" s="50">
        <v>16.973760043621816</v>
      </c>
      <c r="AR142" s="50">
        <v>9.0111066631324075</v>
      </c>
      <c r="AS142" s="50">
        <v>0</v>
      </c>
      <c r="AT142" s="50">
        <v>2.1197404871229506</v>
      </c>
      <c r="AU142" s="50">
        <v>3.0880122760724737</v>
      </c>
      <c r="AV142" s="50">
        <v>4.9029060467487566</v>
      </c>
      <c r="AW142" s="50">
        <v>0</v>
      </c>
      <c r="AX142" s="50">
        <v>0</v>
      </c>
      <c r="AY142" s="50">
        <v>0</v>
      </c>
      <c r="AZ142" s="50">
        <v>0</v>
      </c>
      <c r="BA142" s="50">
        <v>2.3131677880556722</v>
      </c>
      <c r="BB142" s="50">
        <v>4.2926733445208827</v>
      </c>
      <c r="BC142" s="50">
        <v>2.6950635707228709</v>
      </c>
      <c r="BE142" s="50">
        <v>18.798255959474126</v>
      </c>
      <c r="BF142" s="50">
        <v>14.787261038657286</v>
      </c>
      <c r="BG142" s="50">
        <v>30.41158906787016</v>
      </c>
      <c r="BH142" s="50">
        <v>20.977389918595044</v>
      </c>
      <c r="BI142" s="50">
        <v>6.0486831857946672</v>
      </c>
      <c r="BJ142" s="50">
        <v>4.9062139783004168</v>
      </c>
      <c r="BK142" s="50">
        <v>6.6071381997307137</v>
      </c>
      <c r="BL142" s="50">
        <v>12.106931122125655</v>
      </c>
      <c r="BM142" s="50">
        <v>17.621544887555562</v>
      </c>
      <c r="BN142" s="50">
        <v>28.045080860732021</v>
      </c>
      <c r="BO142" s="50">
        <v>12.191877540325063</v>
      </c>
      <c r="BP142" s="50">
        <v>11.702901808975305</v>
      </c>
      <c r="BR142" s="50">
        <v>16.272841654338368</v>
      </c>
      <c r="BS142" s="50">
        <v>15.134501681089032</v>
      </c>
      <c r="BT142" s="50">
        <v>11.092442013470615</v>
      </c>
      <c r="BU142" s="50">
        <v>0</v>
      </c>
      <c r="BV142" s="50">
        <v>3.8481453707735676</v>
      </c>
      <c r="BW142" s="50">
        <v>3.070231059162972</v>
      </c>
      <c r="BX142" s="50">
        <v>0</v>
      </c>
      <c r="BY142" s="50">
        <v>0</v>
      </c>
      <c r="BZ142" s="50">
        <v>7.3068282024855087</v>
      </c>
      <c r="CA142" s="50">
        <v>6.576922675611824</v>
      </c>
      <c r="CB142" s="50">
        <v>17.411528698169043</v>
      </c>
      <c r="CC142" s="50">
        <v>24.80371154947802</v>
      </c>
      <c r="CE142" s="50">
        <v>2.8067896826161851</v>
      </c>
      <c r="CF142" s="50">
        <v>6.6369041019191739</v>
      </c>
      <c r="CG142" s="50">
        <v>6.8212420285842317</v>
      </c>
      <c r="CH142" s="50">
        <v>3.8295327083733959</v>
      </c>
      <c r="CI142" s="50">
        <v>2.3632966340224288</v>
      </c>
      <c r="CJ142" s="50">
        <v>0</v>
      </c>
      <c r="CK142" s="50">
        <v>0</v>
      </c>
      <c r="CL142" s="50">
        <v>0</v>
      </c>
      <c r="CM142" s="50">
        <v>0</v>
      </c>
      <c r="CN142" s="50">
        <v>6.9926743099590283</v>
      </c>
      <c r="CO142" s="50">
        <v>0</v>
      </c>
      <c r="CP142" s="50">
        <v>2.0863768783129322</v>
      </c>
      <c r="CR142" s="50">
        <v>8.5710237840153152</v>
      </c>
      <c r="CS142" s="50">
        <v>2.9873242856437319</v>
      </c>
      <c r="CT142" s="50">
        <v>4.2406734811788462</v>
      </c>
      <c r="CU142" s="50">
        <v>8.0598232113992179</v>
      </c>
      <c r="CV142" s="50">
        <v>0</v>
      </c>
      <c r="CW142" s="50">
        <v>2.061914486711518</v>
      </c>
      <c r="CX142" s="50">
        <v>0</v>
      </c>
      <c r="CY142" s="50">
        <v>0</v>
      </c>
      <c r="CZ142" s="50">
        <v>2.5917077201822885</v>
      </c>
      <c r="DA142" s="50">
        <v>6.8367096916986245</v>
      </c>
      <c r="DB142" s="50">
        <v>4.0510530568180121</v>
      </c>
      <c r="DC142" s="50">
        <v>3.1604072747055878</v>
      </c>
      <c r="DD142" s="81"/>
      <c r="DE142" s="50">
        <v>6.0629601661862003</v>
      </c>
      <c r="DF142" s="50">
        <v>9.3099868269404258</v>
      </c>
      <c r="DG142" s="50">
        <v>6.561849520270834</v>
      </c>
      <c r="DH142" s="50">
        <v>11.318088005392514</v>
      </c>
      <c r="DI142" s="50">
        <v>7.6569322723009794</v>
      </c>
      <c r="DJ142" s="50">
        <v>2.9047017895317078</v>
      </c>
      <c r="DK142" s="50">
        <v>0</v>
      </c>
      <c r="DL142" s="50">
        <v>2.8967092247342587</v>
      </c>
      <c r="DM142" s="50">
        <v>2.6879844113522391</v>
      </c>
      <c r="DN142" s="50">
        <v>2.4068363265771855</v>
      </c>
      <c r="DO142" s="50">
        <v>8.3676939120447233</v>
      </c>
      <c r="DP142" s="50">
        <v>8.6978656451172363</v>
      </c>
      <c r="DQ142" s="81"/>
      <c r="DS142" s="50">
        <v>29.294035676298144</v>
      </c>
      <c r="DT142" s="50">
        <v>9.0177667564795225</v>
      </c>
      <c r="DU142" s="50">
        <v>15.404179837085978</v>
      </c>
      <c r="DV142" s="50">
        <v>6.5022861976392541</v>
      </c>
      <c r="DW142" s="50">
        <v>8.1979090613372829</v>
      </c>
      <c r="DX142" s="50">
        <v>6.0639127628377771</v>
      </c>
      <c r="DY142" s="50">
        <v>2.8229982452870814</v>
      </c>
      <c r="DZ142" s="50">
        <v>5.2584235487599571</v>
      </c>
      <c r="EA142" s="50">
        <v>5.99038188597003</v>
      </c>
      <c r="EB142" s="50">
        <v>12.966422300308039</v>
      </c>
      <c r="EC142" s="50">
        <v>8.2218550628616089</v>
      </c>
      <c r="ED142" s="50">
        <v>31.300184005269692</v>
      </c>
      <c r="EF142" s="50">
        <v>75.664516206577829</v>
      </c>
      <c r="EG142" s="50">
        <v>41.051067411327971</v>
      </c>
      <c r="EH142" s="50">
        <v>31.6431966855477</v>
      </c>
      <c r="EI142" s="50">
        <v>8.312803967164907</v>
      </c>
      <c r="EJ142" s="50">
        <v>9.7382947965996376</v>
      </c>
      <c r="EK142" s="50">
        <v>21.799940761771428</v>
      </c>
      <c r="EL142" s="50">
        <v>16.945344156595826</v>
      </c>
      <c r="EM142" s="50">
        <v>9.659971086583834</v>
      </c>
      <c r="EN142" s="50">
        <v>33.049165704752333</v>
      </c>
      <c r="EO142" s="50">
        <v>36.521944337657004</v>
      </c>
      <c r="EP142" s="50">
        <v>75.034058576723908</v>
      </c>
      <c r="EQ142" s="50">
        <v>65.026984208863652</v>
      </c>
      <c r="ES142" s="50">
        <v>2.0533652030240575</v>
      </c>
      <c r="ET142" s="50">
        <v>0</v>
      </c>
      <c r="EU142" s="50">
        <v>4.7799292578810499</v>
      </c>
      <c r="EV142" s="50">
        <v>0</v>
      </c>
      <c r="EW142" s="50">
        <v>0</v>
      </c>
      <c r="EX142" s="50">
        <v>0</v>
      </c>
      <c r="EY142" s="50">
        <v>0</v>
      </c>
      <c r="EZ142" s="50">
        <v>0</v>
      </c>
      <c r="FA142" s="50">
        <v>0</v>
      </c>
      <c r="FB142" s="50">
        <v>0</v>
      </c>
      <c r="FC142" s="50">
        <v>0</v>
      </c>
      <c r="FD142" s="50">
        <v>0</v>
      </c>
      <c r="FF142" s="50">
        <v>84.935876086520977</v>
      </c>
      <c r="FG142" s="50">
        <v>85.854441743060718</v>
      </c>
      <c r="FH142" s="50">
        <v>100.54865461192982</v>
      </c>
      <c r="FI142" s="50">
        <v>71.216813879096733</v>
      </c>
      <c r="FJ142" s="50">
        <v>36.332875114291816</v>
      </c>
      <c r="FK142" s="50">
        <v>2.6636955431597462</v>
      </c>
      <c r="FL142" s="50">
        <v>17.030687084174581</v>
      </c>
      <c r="FM142" s="50">
        <v>22.864945078369619</v>
      </c>
      <c r="FN142" s="50">
        <v>36.406849293311566</v>
      </c>
      <c r="FO142" s="50">
        <v>41.683478626514109</v>
      </c>
      <c r="FP142" s="50">
        <v>72.046334696833142</v>
      </c>
      <c r="FQ142" s="50">
        <v>89.335415871045967</v>
      </c>
      <c r="FS142" s="50">
        <v>8.3387433868960645</v>
      </c>
      <c r="FT142" s="50">
        <v>4.6701660679873633</v>
      </c>
      <c r="FU142" s="50">
        <v>3.9011493881366319</v>
      </c>
      <c r="FV142" s="50">
        <v>0</v>
      </c>
      <c r="FW142" s="50">
        <v>0</v>
      </c>
      <c r="FX142" s="50">
        <v>0</v>
      </c>
      <c r="FY142" s="50">
        <v>0</v>
      </c>
      <c r="FZ142" s="50">
        <v>0</v>
      </c>
      <c r="GA142" s="50">
        <v>4.3044126452584601</v>
      </c>
      <c r="GB142" s="50">
        <v>0</v>
      </c>
      <c r="GC142" s="50">
        <v>2.568003223964705</v>
      </c>
      <c r="GD142" s="50">
        <v>6.6678465954680464</v>
      </c>
    </row>
    <row r="143" spans="4:186" ht="15.75" thickBot="1" x14ac:dyDescent="0.3">
      <c r="D143" s="39">
        <v>0.20833333333333301</v>
      </c>
      <c r="E143" s="50">
        <v>20.137534606430748</v>
      </c>
      <c r="F143" s="50">
        <v>13.00379928082149</v>
      </c>
      <c r="G143" s="50">
        <v>7.8590111026361704</v>
      </c>
      <c r="H143" s="50">
        <v>0</v>
      </c>
      <c r="I143" s="50">
        <v>2.6558917525919417</v>
      </c>
      <c r="J143" s="50">
        <v>0</v>
      </c>
      <c r="K143" s="50">
        <v>0</v>
      </c>
      <c r="L143" s="50">
        <v>3.1691699516302956</v>
      </c>
      <c r="M143" s="50">
        <v>4.4110309242157451</v>
      </c>
      <c r="N143" s="50">
        <v>14.547456409494103</v>
      </c>
      <c r="O143" s="50">
        <v>4.5437149792577811</v>
      </c>
      <c r="P143" s="50">
        <v>9.2366873074355311</v>
      </c>
      <c r="R143" s="50">
        <v>14.317764004868701</v>
      </c>
      <c r="S143" s="50">
        <v>10.001477902874182</v>
      </c>
      <c r="T143" s="50">
        <v>10.56565875515259</v>
      </c>
      <c r="U143" s="50">
        <v>2.4900328246751164</v>
      </c>
      <c r="V143" s="50">
        <v>9.8962100393246857</v>
      </c>
      <c r="W143" s="50">
        <v>0</v>
      </c>
      <c r="X143" s="50">
        <v>0</v>
      </c>
      <c r="Y143" s="50">
        <v>2.5710537125282054</v>
      </c>
      <c r="Z143" s="50">
        <v>6.9774952273373385</v>
      </c>
      <c r="AA143" s="50">
        <v>6.3827643282800386</v>
      </c>
      <c r="AB143" s="50">
        <v>3.7646878238853017</v>
      </c>
      <c r="AC143" s="50">
        <v>4.5284070373995524</v>
      </c>
      <c r="AE143" s="50">
        <v>10.257741470430597</v>
      </c>
      <c r="AF143" s="50">
        <v>2.4044903976850076</v>
      </c>
      <c r="AG143" s="50">
        <v>20.71653419050379</v>
      </c>
      <c r="AH143" s="50">
        <v>4.6666222466629232</v>
      </c>
      <c r="AI143" s="50">
        <v>3.1168361009571739</v>
      </c>
      <c r="AJ143" s="50">
        <v>2.0415667938931796</v>
      </c>
      <c r="AK143" s="50">
        <v>2.929877330679016</v>
      </c>
      <c r="AL143" s="50">
        <v>2.4583046248077141</v>
      </c>
      <c r="AM143" s="50">
        <v>8.9491038538282108</v>
      </c>
      <c r="AN143" s="50">
        <v>11.286286167473403</v>
      </c>
      <c r="AO143" s="50">
        <v>4.6171968281581677</v>
      </c>
      <c r="AP143" s="50">
        <v>14.368596255734197</v>
      </c>
      <c r="AR143" s="50">
        <v>7.859011102636174</v>
      </c>
      <c r="AS143" s="50">
        <v>0</v>
      </c>
      <c r="AT143" s="50">
        <v>2.3274172416853061</v>
      </c>
      <c r="AU143" s="50">
        <v>3.1327653858938103</v>
      </c>
      <c r="AV143" s="50">
        <v>2.7825933536101553</v>
      </c>
      <c r="AW143" s="50">
        <v>0</v>
      </c>
      <c r="AX143" s="50">
        <v>0</v>
      </c>
      <c r="AY143" s="50">
        <v>0</v>
      </c>
      <c r="AZ143" s="50">
        <v>0</v>
      </c>
      <c r="BA143" s="50">
        <v>2.6248290077650807</v>
      </c>
      <c r="BB143" s="50">
        <v>4.3990984755323908</v>
      </c>
      <c r="BC143" s="50">
        <v>2.3560914663262236</v>
      </c>
      <c r="BE143" s="50">
        <v>21.472378941097436</v>
      </c>
      <c r="BF143" s="50">
        <v>13.53813649141355</v>
      </c>
      <c r="BG143" s="50">
        <v>25.468061839382763</v>
      </c>
      <c r="BH143" s="50">
        <v>23.839065355443985</v>
      </c>
      <c r="BI143" s="50">
        <v>5.8093919876925426</v>
      </c>
      <c r="BJ143" s="50">
        <v>4.4469576970951747</v>
      </c>
      <c r="BK143" s="50">
        <v>7.5903506270981502</v>
      </c>
      <c r="BL143" s="50">
        <v>13.4962552017638</v>
      </c>
      <c r="BM143" s="50">
        <v>16.329114966180843</v>
      </c>
      <c r="BN143" s="50">
        <v>28.363922894264139</v>
      </c>
      <c r="BO143" s="50">
        <v>11.957725020710107</v>
      </c>
      <c r="BP143" s="50">
        <v>13.643218584352534</v>
      </c>
      <c r="BR143" s="50">
        <v>18.315499602983273</v>
      </c>
      <c r="BS143" s="50">
        <v>11.95274055848969</v>
      </c>
      <c r="BT143" s="50">
        <v>8.338743386896061</v>
      </c>
      <c r="BU143" s="50">
        <v>0</v>
      </c>
      <c r="BV143" s="50">
        <v>3.7956236432193067</v>
      </c>
      <c r="BW143" s="50">
        <v>2.6636955431597484</v>
      </c>
      <c r="BX143" s="50">
        <v>0</v>
      </c>
      <c r="BY143" s="50">
        <v>0</v>
      </c>
      <c r="BZ143" s="50">
        <v>6.4252456978785188</v>
      </c>
      <c r="CA143" s="50">
        <v>7.4255876143713353</v>
      </c>
      <c r="CB143" s="50">
        <v>17.954971323125719</v>
      </c>
      <c r="CC143" s="50">
        <v>25.505313996095776</v>
      </c>
      <c r="CE143" s="50">
        <v>2.8719980949869024</v>
      </c>
      <c r="CF143" s="50">
        <v>6.2417612205185984</v>
      </c>
      <c r="CG143" s="50">
        <v>6.412382677101836</v>
      </c>
      <c r="CH143" s="50">
        <v>3.017297216617997</v>
      </c>
      <c r="CI143" s="50">
        <v>2.194388428302152</v>
      </c>
      <c r="CJ143" s="50">
        <v>0</v>
      </c>
      <c r="CK143" s="50">
        <v>0</v>
      </c>
      <c r="CL143" s="50">
        <v>0</v>
      </c>
      <c r="CM143" s="50">
        <v>0</v>
      </c>
      <c r="CN143" s="50">
        <v>5.9352733573820551</v>
      </c>
      <c r="CO143" s="50">
        <v>0</v>
      </c>
      <c r="CP143" s="50">
        <v>0</v>
      </c>
      <c r="CR143" s="50">
        <v>10.075894776773307</v>
      </c>
      <c r="CS143" s="50">
        <v>3.7769823451140838</v>
      </c>
      <c r="CT143" s="50">
        <v>3.9011493881366319</v>
      </c>
      <c r="CU143" s="50">
        <v>8.77762112251982</v>
      </c>
      <c r="CV143" s="50">
        <v>0</v>
      </c>
      <c r="CW143" s="50">
        <v>3.7970179823873504</v>
      </c>
      <c r="CX143" s="50">
        <v>0</v>
      </c>
      <c r="CY143" s="50">
        <v>0</v>
      </c>
      <c r="CZ143" s="50">
        <v>2.9910599971149514</v>
      </c>
      <c r="DA143" s="50">
        <v>4.7192196248249507</v>
      </c>
      <c r="DB143" s="50">
        <v>4.304412645258461</v>
      </c>
      <c r="DC143" s="50">
        <v>2.7029438685778859</v>
      </c>
      <c r="DD143" s="81"/>
      <c r="DE143" s="50">
        <v>6.0915814888365194</v>
      </c>
      <c r="DF143" s="50">
        <v>7.808766210330389</v>
      </c>
      <c r="DG143" s="50">
        <v>5.4557586841030821</v>
      </c>
      <c r="DH143" s="50">
        <v>8.0956445955970118</v>
      </c>
      <c r="DI143" s="50">
        <v>7.1191401378950374</v>
      </c>
      <c r="DJ143" s="50">
        <v>2.5366226784135089</v>
      </c>
      <c r="DK143" s="50">
        <v>0</v>
      </c>
      <c r="DL143" s="50">
        <v>2.3850002436494018</v>
      </c>
      <c r="DM143" s="50">
        <v>2.4823237502045261</v>
      </c>
      <c r="DN143" s="50">
        <v>2.5406573349767223</v>
      </c>
      <c r="DO143" s="50">
        <v>8.7398137612829032</v>
      </c>
      <c r="DP143" s="50">
        <v>10.237429116988936</v>
      </c>
      <c r="DQ143" s="81"/>
      <c r="DS143" s="50">
        <v>21.207427143475726</v>
      </c>
      <c r="DT143" s="50">
        <v>10.201947053971002</v>
      </c>
      <c r="DU143" s="50">
        <v>10.237429116988936</v>
      </c>
      <c r="DV143" s="50">
        <v>6.9289656823297578</v>
      </c>
      <c r="DW143" s="50">
        <v>8.6071376008814653</v>
      </c>
      <c r="DX143" s="50">
        <v>5.9903818859700255</v>
      </c>
      <c r="DY143" s="50">
        <v>2.5558253985416171</v>
      </c>
      <c r="DZ143" s="50">
        <v>5.2454397927819087</v>
      </c>
      <c r="EA143" s="50">
        <v>6.1083187830701169</v>
      </c>
      <c r="EB143" s="50">
        <v>14.929427403021624</v>
      </c>
      <c r="EC143" s="50">
        <v>8.3676939120447233</v>
      </c>
      <c r="ED143" s="50">
        <v>32.118917933042987</v>
      </c>
      <c r="EF143" s="50">
        <v>83.233426410200664</v>
      </c>
      <c r="EG143" s="50">
        <v>40.881201141381318</v>
      </c>
      <c r="EH143" s="50">
        <v>35.629677880136846</v>
      </c>
      <c r="EI143" s="50">
        <v>9.8810030737948509</v>
      </c>
      <c r="EJ143" s="50">
        <v>10.669650716850606</v>
      </c>
      <c r="EK143" s="50">
        <v>23.802238793438594</v>
      </c>
      <c r="EL143" s="50">
        <v>18.435404294613637</v>
      </c>
      <c r="EM143" s="50">
        <v>10.196884890457353</v>
      </c>
      <c r="EN143" s="50">
        <v>34.67729966151029</v>
      </c>
      <c r="EO143" s="50">
        <v>34.752063694494687</v>
      </c>
      <c r="EP143" s="50">
        <v>71.368315102939079</v>
      </c>
      <c r="EQ143" s="50">
        <v>63.723739940206826</v>
      </c>
      <c r="ES143" s="50">
        <v>2.1063526921503946</v>
      </c>
      <c r="ET143" s="50">
        <v>0</v>
      </c>
      <c r="EU143" s="50">
        <v>4.3428084701082916</v>
      </c>
      <c r="EV143" s="50">
        <v>0</v>
      </c>
      <c r="EW143" s="50">
        <v>0</v>
      </c>
      <c r="EX143" s="50">
        <v>0</v>
      </c>
      <c r="EY143" s="50">
        <v>0</v>
      </c>
      <c r="EZ143" s="50">
        <v>0</v>
      </c>
      <c r="FA143" s="50">
        <v>0</v>
      </c>
      <c r="FB143" s="50">
        <v>0</v>
      </c>
      <c r="FC143" s="50">
        <v>0</v>
      </c>
      <c r="FD143" s="50">
        <v>2.0665277605430781</v>
      </c>
      <c r="FF143" s="50">
        <v>91.68206367187571</v>
      </c>
      <c r="FG143" s="50">
        <v>84.496488241824608</v>
      </c>
      <c r="FH143" s="50">
        <v>91.522985298961913</v>
      </c>
      <c r="FI143" s="50">
        <v>74.569132861953875</v>
      </c>
      <c r="FJ143" s="50">
        <v>33.798969951302595</v>
      </c>
      <c r="FK143" s="50">
        <v>2.6155576423023024</v>
      </c>
      <c r="FL143" s="50">
        <v>18.255742718358434</v>
      </c>
      <c r="FM143" s="50">
        <v>21.672534479570128</v>
      </c>
      <c r="FN143" s="50">
        <v>35.583123428867651</v>
      </c>
      <c r="FO143" s="50">
        <v>42.779441239116089</v>
      </c>
      <c r="FP143" s="50">
        <v>69.11497951986432</v>
      </c>
      <c r="FQ143" s="50">
        <v>80.368138850564733</v>
      </c>
      <c r="FS143" s="50">
        <v>9.504585814121695</v>
      </c>
      <c r="FT143" s="50">
        <v>4.8179170086382417</v>
      </c>
      <c r="FU143" s="50">
        <v>2.2150467617827503</v>
      </c>
      <c r="FV143" s="50">
        <v>0</v>
      </c>
      <c r="FW143" s="50">
        <v>0</v>
      </c>
      <c r="FX143" s="50">
        <v>0</v>
      </c>
      <c r="FY143" s="50">
        <v>0</v>
      </c>
      <c r="FZ143" s="50">
        <v>0</v>
      </c>
      <c r="GA143" s="50">
        <v>7.0752330493903957</v>
      </c>
      <c r="GB143" s="50">
        <v>0</v>
      </c>
      <c r="GC143" s="50">
        <v>2.7287931997639321</v>
      </c>
      <c r="GD143" s="50">
        <v>7.8930327485954015</v>
      </c>
    </row>
    <row r="144" spans="4:186" ht="15.75" thickBot="1" x14ac:dyDescent="0.3">
      <c r="D144" s="39">
        <v>0.25</v>
      </c>
      <c r="E144" s="50">
        <v>18.166351319044953</v>
      </c>
      <c r="F144" s="50">
        <v>9.6516042561588478</v>
      </c>
      <c r="G144" s="50">
        <v>8.4811815024869261</v>
      </c>
      <c r="H144" s="50">
        <v>0</v>
      </c>
      <c r="I144" s="50">
        <v>4.2069877951850909</v>
      </c>
      <c r="J144" s="50">
        <v>2.69611339096845</v>
      </c>
      <c r="K144" s="50">
        <v>0</v>
      </c>
      <c r="L144" s="50">
        <v>2.7825933536101584</v>
      </c>
      <c r="M144" s="50">
        <v>6.8325826976805484</v>
      </c>
      <c r="N144" s="50">
        <v>15.753244577334767</v>
      </c>
      <c r="O144" s="50">
        <v>5.1937184929093112</v>
      </c>
      <c r="P144" s="50">
        <v>12.038957245046443</v>
      </c>
      <c r="R144" s="50">
        <v>13.594112865809588</v>
      </c>
      <c r="S144" s="50">
        <v>10.842725433884834</v>
      </c>
      <c r="T144" s="50">
        <v>10.380180070832486</v>
      </c>
      <c r="U144" s="50">
        <v>3.0702310591629676</v>
      </c>
      <c r="V144" s="50">
        <v>11.221422613021431</v>
      </c>
      <c r="W144" s="50">
        <v>2.0619144867115189</v>
      </c>
      <c r="X144" s="50">
        <v>2.1466860202792906</v>
      </c>
      <c r="Y144" s="50">
        <v>2.1264556051182555</v>
      </c>
      <c r="Z144" s="50">
        <v>7.0588804371102869</v>
      </c>
      <c r="AA144" s="50">
        <v>5.5900207899869736</v>
      </c>
      <c r="AB144" s="50">
        <v>3.753952028582519</v>
      </c>
      <c r="AC144" s="50">
        <v>4.6231570642923385</v>
      </c>
      <c r="AE144" s="50">
        <v>10.503589117432149</v>
      </c>
      <c r="AF144" s="50">
        <v>0</v>
      </c>
      <c r="AG144" s="50">
        <v>19.01210190332872</v>
      </c>
      <c r="AH144" s="50">
        <v>4.1649467534203746</v>
      </c>
      <c r="AI144" s="50">
        <v>4.1512422203603991</v>
      </c>
      <c r="AJ144" s="50">
        <v>3.114812619457314</v>
      </c>
      <c r="AK144" s="50">
        <v>3.0908866279911669</v>
      </c>
      <c r="AL144" s="50">
        <v>2.3995428881318586</v>
      </c>
      <c r="AM144" s="50">
        <v>8.8916970908975763</v>
      </c>
      <c r="AN144" s="50">
        <v>13.301950993245764</v>
      </c>
      <c r="AO144" s="50">
        <v>4.2809554073820237</v>
      </c>
      <c r="AP144" s="50">
        <v>12.312386952187762</v>
      </c>
      <c r="AR144" s="50">
        <v>8.2857430583730984</v>
      </c>
      <c r="AS144" s="50">
        <v>0</v>
      </c>
      <c r="AT144" s="50">
        <v>2.2567515782024135</v>
      </c>
      <c r="AU144" s="50">
        <v>4.8934040266096721</v>
      </c>
      <c r="AV144" s="50">
        <v>5.0785910397464606</v>
      </c>
      <c r="AW144" s="50">
        <v>2.1516506716658674</v>
      </c>
      <c r="AX144" s="50">
        <v>0</v>
      </c>
      <c r="AY144" s="50">
        <v>0</v>
      </c>
      <c r="AZ144" s="50">
        <v>0</v>
      </c>
      <c r="BA144" s="50">
        <v>2.9549188823375934</v>
      </c>
      <c r="BB144" s="50">
        <v>4.2226854946794479</v>
      </c>
      <c r="BC144" s="50">
        <v>0</v>
      </c>
      <c r="BE144" s="50">
        <v>23.494862710257731</v>
      </c>
      <c r="BF144" s="50">
        <v>12.483710206767942</v>
      </c>
      <c r="BG144" s="50">
        <v>27.219508439714605</v>
      </c>
      <c r="BH144" s="50">
        <v>22.43076864029117</v>
      </c>
      <c r="BI144" s="50">
        <v>5.2584235487599598</v>
      </c>
      <c r="BJ144" s="50">
        <v>6.0786907728255937</v>
      </c>
      <c r="BK144" s="50">
        <v>7.1669550989852411</v>
      </c>
      <c r="BL144" s="50">
        <v>7.2149836783110501</v>
      </c>
      <c r="BM144" s="50">
        <v>16.300500869366473</v>
      </c>
      <c r="BN144" s="50">
        <v>26.716650201510451</v>
      </c>
      <c r="BO144" s="50">
        <v>10.087280472052573</v>
      </c>
      <c r="BP144" s="50">
        <v>11.41676217992336</v>
      </c>
      <c r="BR144" s="50">
        <v>20.490067066214944</v>
      </c>
      <c r="BS144" s="50">
        <v>14.815992755446306</v>
      </c>
      <c r="BT144" s="50">
        <v>10.156447852829601</v>
      </c>
      <c r="BU144" s="50">
        <v>2.0415667938931796</v>
      </c>
      <c r="BV144" s="50">
        <v>2.9885290137992637</v>
      </c>
      <c r="BW144" s="50">
        <v>3.9392548607454954</v>
      </c>
      <c r="BX144" s="50">
        <v>0</v>
      </c>
      <c r="BY144" s="50">
        <v>0</v>
      </c>
      <c r="BZ144" s="50">
        <v>5.7448267009676552</v>
      </c>
      <c r="CA144" s="50">
        <v>8.2857430583731055</v>
      </c>
      <c r="CB144" s="50">
        <v>18.416384620738992</v>
      </c>
      <c r="CC144" s="50">
        <v>28.323936166751519</v>
      </c>
      <c r="CE144" s="50">
        <v>2.8392690886218297</v>
      </c>
      <c r="CF144" s="50">
        <v>5.9559244837838863</v>
      </c>
      <c r="CG144" s="50">
        <v>6.7289257283512773</v>
      </c>
      <c r="CH144" s="50">
        <v>2.9476700595311498</v>
      </c>
      <c r="CI144" s="50">
        <v>2.6481032186968227</v>
      </c>
      <c r="CJ144" s="50">
        <v>0</v>
      </c>
      <c r="CK144" s="50">
        <v>0</v>
      </c>
      <c r="CL144" s="50">
        <v>0</v>
      </c>
      <c r="CM144" s="50">
        <v>0</v>
      </c>
      <c r="CN144" s="50">
        <v>5.5900207899869701</v>
      </c>
      <c r="CO144" s="50">
        <v>0</v>
      </c>
      <c r="CP144" s="50">
        <v>0</v>
      </c>
      <c r="CR144" s="50">
        <v>9.4852806355706996</v>
      </c>
      <c r="CS144" s="50">
        <v>2.9966694017757933</v>
      </c>
      <c r="CT144" s="50">
        <v>4.0086131092875297</v>
      </c>
      <c r="CU144" s="50">
        <v>9.2202706497030587</v>
      </c>
      <c r="CV144" s="50">
        <v>0</v>
      </c>
      <c r="CW144" s="50">
        <v>5.193718492909305</v>
      </c>
      <c r="CX144" s="50">
        <v>0</v>
      </c>
      <c r="CY144" s="50">
        <v>0</v>
      </c>
      <c r="CZ144" s="50">
        <v>2.5054988230042876</v>
      </c>
      <c r="DA144" s="50">
        <v>3.9011493881366333</v>
      </c>
      <c r="DB144" s="50">
        <v>4.4589764951875424</v>
      </c>
      <c r="DC144" s="50">
        <v>4.1512422203603991</v>
      </c>
      <c r="DD144" s="81"/>
      <c r="DE144" s="50">
        <v>5.977634387813489</v>
      </c>
      <c r="DF144" s="50">
        <v>6.7722319203505341</v>
      </c>
      <c r="DG144" s="50">
        <v>5.8651171923120966</v>
      </c>
      <c r="DH144" s="50">
        <v>6.4559884482517083</v>
      </c>
      <c r="DI144" s="50">
        <v>7.7743850089221702</v>
      </c>
      <c r="DJ144" s="50">
        <v>2.8621531281928623</v>
      </c>
      <c r="DK144" s="50">
        <v>0</v>
      </c>
      <c r="DL144" s="50">
        <v>2.1399283567681748</v>
      </c>
      <c r="DM144" s="50">
        <v>2.1939308191499411</v>
      </c>
      <c r="DN144" s="50">
        <v>0</v>
      </c>
      <c r="DO144" s="50">
        <v>10.004428481447809</v>
      </c>
      <c r="DP144" s="50">
        <v>10.565658755152594</v>
      </c>
      <c r="DQ144" s="81"/>
      <c r="DS144" s="50">
        <v>19.85212500732537</v>
      </c>
      <c r="DT144" s="50">
        <v>10.090247901080049</v>
      </c>
      <c r="DU144" s="50">
        <v>12.706786924858209</v>
      </c>
      <c r="DV144" s="50">
        <v>7.3907496099749608</v>
      </c>
      <c r="DW144" s="50">
        <v>11.438605468993206</v>
      </c>
      <c r="DX144" s="50">
        <v>7.6119471469196442</v>
      </c>
      <c r="DY144" s="50">
        <v>3.9118082603602646</v>
      </c>
      <c r="DZ144" s="50">
        <v>5.469087078911965</v>
      </c>
      <c r="EA144" s="50">
        <v>6.3640532948107076</v>
      </c>
      <c r="EB144" s="50">
        <v>15.430846039776057</v>
      </c>
      <c r="EC144" s="50">
        <v>7.9254441242799993</v>
      </c>
      <c r="ED144" s="50">
        <v>30.119171954527843</v>
      </c>
      <c r="EF144" s="50">
        <v>80.841045944355969</v>
      </c>
      <c r="EG144" s="50">
        <v>39.15327493381578</v>
      </c>
      <c r="EH144" s="50">
        <v>38.508214248557699</v>
      </c>
      <c r="EI144" s="50">
        <v>13.060113021371672</v>
      </c>
      <c r="EJ144" s="50">
        <v>12.358357235679918</v>
      </c>
      <c r="EK144" s="50">
        <v>26.174494035004312</v>
      </c>
      <c r="EL144" s="50">
        <v>21.439139970312993</v>
      </c>
      <c r="EM144" s="50">
        <v>11.351399196827851</v>
      </c>
      <c r="EN144" s="50">
        <v>35.535059783730418</v>
      </c>
      <c r="EO144" s="50">
        <v>33.754024518428814</v>
      </c>
      <c r="EP144" s="50">
        <v>69.26372045781423</v>
      </c>
      <c r="EQ144" s="50">
        <v>61.103450283941477</v>
      </c>
      <c r="ES144" s="50">
        <v>0</v>
      </c>
      <c r="ET144" s="50">
        <v>0</v>
      </c>
      <c r="EU144" s="50">
        <v>4.1623516941008312</v>
      </c>
      <c r="EV144" s="50">
        <v>0</v>
      </c>
      <c r="EW144" s="50">
        <v>0</v>
      </c>
      <c r="EX144" s="50">
        <v>0</v>
      </c>
      <c r="EY144" s="50">
        <v>0</v>
      </c>
      <c r="EZ144" s="50">
        <v>0</v>
      </c>
      <c r="FA144" s="50">
        <v>0</v>
      </c>
      <c r="FB144" s="50">
        <v>0</v>
      </c>
      <c r="FC144" s="50">
        <v>0</v>
      </c>
      <c r="FD144" s="50">
        <v>2.194388428302152</v>
      </c>
      <c r="FF144" s="50">
        <v>93.101093386756048</v>
      </c>
      <c r="FG144" s="50">
        <v>81.823689927326456</v>
      </c>
      <c r="FH144" s="50">
        <v>103.71660056333947</v>
      </c>
      <c r="FI144" s="50">
        <v>73.051946875997842</v>
      </c>
      <c r="FJ144" s="50">
        <v>43.096064112988635</v>
      </c>
      <c r="FK144" s="50">
        <v>2.4592920279120523</v>
      </c>
      <c r="FL144" s="50">
        <v>19.25847598876312</v>
      </c>
      <c r="FM144" s="50">
        <v>23.178477316579063</v>
      </c>
      <c r="FN144" s="50">
        <v>33.740548662638609</v>
      </c>
      <c r="FO144" s="50">
        <v>34.15997060126697</v>
      </c>
      <c r="FP144" s="50">
        <v>68.374468212924427</v>
      </c>
      <c r="FQ144" s="50">
        <v>78.108406221103195</v>
      </c>
      <c r="FS144" s="50">
        <v>10.795339035112104</v>
      </c>
      <c r="FT144" s="50">
        <v>4.9549112975970635</v>
      </c>
      <c r="FU144" s="50">
        <v>3.1168361009571748</v>
      </c>
      <c r="FV144" s="50">
        <v>0</v>
      </c>
      <c r="FW144" s="50">
        <v>0</v>
      </c>
      <c r="FX144" s="50">
        <v>0</v>
      </c>
      <c r="FY144" s="50">
        <v>0</v>
      </c>
      <c r="FZ144" s="50">
        <v>0</v>
      </c>
      <c r="GA144" s="50">
        <v>6.800654792912983</v>
      </c>
      <c r="GB144" s="50">
        <v>0</v>
      </c>
      <c r="GC144" s="50">
        <v>2.9047017895317078</v>
      </c>
      <c r="GD144" s="50">
        <v>9.3891467697382769</v>
      </c>
    </row>
    <row r="145" spans="4:186" ht="15.75" thickBot="1" x14ac:dyDescent="0.3">
      <c r="D145" s="39">
        <v>0.29166666666666702</v>
      </c>
      <c r="E145" s="50">
        <v>20.010350554325619</v>
      </c>
      <c r="F145" s="50">
        <v>9.6516042561588478</v>
      </c>
      <c r="G145" s="50">
        <v>9.3508758382535984</v>
      </c>
      <c r="H145" s="50">
        <v>0</v>
      </c>
      <c r="I145" s="50">
        <v>5.8931129312966943</v>
      </c>
      <c r="J145" s="50">
        <v>4.716399133334547</v>
      </c>
      <c r="K145" s="50">
        <v>2.7187505179427438</v>
      </c>
      <c r="L145" s="50">
        <v>5.8791039523864983</v>
      </c>
      <c r="M145" s="50">
        <v>3.8404120561637276</v>
      </c>
      <c r="N145" s="50">
        <v>13.643218584352534</v>
      </c>
      <c r="O145" s="50">
        <v>5.873972894771593</v>
      </c>
      <c r="P145" s="50">
        <v>9.3699982778129556</v>
      </c>
      <c r="R145" s="50">
        <v>15.271309556116682</v>
      </c>
      <c r="S145" s="50">
        <v>10.983436781186493</v>
      </c>
      <c r="T145" s="50">
        <v>9.6015047092111345</v>
      </c>
      <c r="U145" s="50">
        <v>4.3515838733325172</v>
      </c>
      <c r="V145" s="50">
        <v>13.940338245210876</v>
      </c>
      <c r="W145" s="50">
        <v>2.5444437089220218</v>
      </c>
      <c r="X145" s="50">
        <v>2.7425758500508897</v>
      </c>
      <c r="Y145" s="50">
        <v>2.4509075245863179</v>
      </c>
      <c r="Z145" s="50">
        <v>9.1228055976228166</v>
      </c>
      <c r="AA145" s="50">
        <v>6.3827643282800386</v>
      </c>
      <c r="AB145" s="50">
        <v>2.8706293905961222</v>
      </c>
      <c r="AC145" s="50">
        <v>4.6112417169042796</v>
      </c>
      <c r="AE145" s="50">
        <v>9.5626584797694179</v>
      </c>
      <c r="AF145" s="50">
        <v>2.445105938279605</v>
      </c>
      <c r="AG145" s="50">
        <v>19.726146801500857</v>
      </c>
      <c r="AH145" s="50">
        <v>4.4110309242157406</v>
      </c>
      <c r="AI145" s="50">
        <v>5.1937184929093085</v>
      </c>
      <c r="AJ145" s="50">
        <v>5.3687731665571503</v>
      </c>
      <c r="AK145" s="50">
        <v>4.8905145461827271</v>
      </c>
      <c r="AL145" s="50">
        <v>2.8802194585962164</v>
      </c>
      <c r="AM145" s="50">
        <v>8.3493705012346009</v>
      </c>
      <c r="AN145" s="50">
        <v>11.858938458569305</v>
      </c>
      <c r="AO145" s="50">
        <v>5.1671295421379497</v>
      </c>
      <c r="AP145" s="50">
        <v>11.614355640042151</v>
      </c>
      <c r="AR145" s="50">
        <v>8.5710237840153152</v>
      </c>
      <c r="AS145" s="50">
        <v>0</v>
      </c>
      <c r="AT145" s="50">
        <v>2.370516476189525</v>
      </c>
      <c r="AU145" s="50">
        <v>8.0777206657384379</v>
      </c>
      <c r="AV145" s="50">
        <v>6.4569817791220903</v>
      </c>
      <c r="AW145" s="50">
        <v>3.0969285716599528</v>
      </c>
      <c r="AX145" s="50">
        <v>2.0996799853166421</v>
      </c>
      <c r="AY145" s="50">
        <v>0</v>
      </c>
      <c r="AZ145" s="50">
        <v>0</v>
      </c>
      <c r="BA145" s="50">
        <v>2.9465559093377549</v>
      </c>
      <c r="BB145" s="50">
        <v>4.234296905677164</v>
      </c>
      <c r="BC145" s="50">
        <v>2.5255494024075031</v>
      </c>
      <c r="BE145" s="50">
        <v>25.208311884795442</v>
      </c>
      <c r="BF145" s="50">
        <v>10.772822692128468</v>
      </c>
      <c r="BG145" s="50">
        <v>31.815638795980494</v>
      </c>
      <c r="BH145" s="50">
        <v>22.254334460149767</v>
      </c>
      <c r="BI145" s="50">
        <v>5.1937184929093112</v>
      </c>
      <c r="BJ145" s="50">
        <v>6.8806616808889602</v>
      </c>
      <c r="BK145" s="50">
        <v>11.221422613021431</v>
      </c>
      <c r="BL145" s="50">
        <v>8.4275786886161761</v>
      </c>
      <c r="BM145" s="50">
        <v>14.124017736025854</v>
      </c>
      <c r="BN145" s="50">
        <v>32.380400382594914</v>
      </c>
      <c r="BO145" s="50">
        <v>13.71216505280271</v>
      </c>
      <c r="BP145" s="50">
        <v>11.504302468603504</v>
      </c>
      <c r="BR145" s="50">
        <v>18.616240765286712</v>
      </c>
      <c r="BS145" s="50">
        <v>13.70124482630283</v>
      </c>
      <c r="BT145" s="50">
        <v>11.636450159755976</v>
      </c>
      <c r="BU145" s="50">
        <v>2.0483344131247527</v>
      </c>
      <c r="BV145" s="50">
        <v>2.6171013512782033</v>
      </c>
      <c r="BW145" s="50">
        <v>5.5755957125504736</v>
      </c>
      <c r="BX145" s="50">
        <v>2.3060649236646844</v>
      </c>
      <c r="BY145" s="50">
        <v>0</v>
      </c>
      <c r="BZ145" s="50">
        <v>5.3415895567078531</v>
      </c>
      <c r="CA145" s="50">
        <v>8.9738707323805649</v>
      </c>
      <c r="CB145" s="50">
        <v>24.488002323918352</v>
      </c>
      <c r="CC145" s="50">
        <v>38.11693988869996</v>
      </c>
      <c r="CE145" s="50">
        <v>2.904977657119487</v>
      </c>
      <c r="CF145" s="50">
        <v>5.7245030404760611</v>
      </c>
      <c r="CG145" s="50">
        <v>7.3278837754770523</v>
      </c>
      <c r="CH145" s="50">
        <v>4.2226854946794461</v>
      </c>
      <c r="CI145" s="50">
        <v>4.4815214026286334</v>
      </c>
      <c r="CJ145" s="50">
        <v>0</v>
      </c>
      <c r="CK145" s="50">
        <v>0</v>
      </c>
      <c r="CL145" s="50">
        <v>0</v>
      </c>
      <c r="CM145" s="50">
        <v>0</v>
      </c>
      <c r="CN145" s="50">
        <v>6.3975620758610932</v>
      </c>
      <c r="CO145" s="50">
        <v>0</v>
      </c>
      <c r="CP145" s="50">
        <v>0</v>
      </c>
      <c r="CR145" s="50">
        <v>12.15238888871961</v>
      </c>
      <c r="CS145" s="50">
        <v>3.7769823451140843</v>
      </c>
      <c r="CT145" s="50">
        <v>2.8556023320464337</v>
      </c>
      <c r="CU145" s="50">
        <v>11.589349014719291</v>
      </c>
      <c r="CV145" s="50">
        <v>4.4233709033386504</v>
      </c>
      <c r="CW145" s="50">
        <v>6.8325826976805448</v>
      </c>
      <c r="CX145" s="50">
        <v>0</v>
      </c>
      <c r="CY145" s="50">
        <v>2.334563860780456</v>
      </c>
      <c r="CZ145" s="50">
        <v>2.7452316689595162</v>
      </c>
      <c r="DA145" s="50">
        <v>2.6636955431597484</v>
      </c>
      <c r="DB145" s="50">
        <v>4.7414197663695212</v>
      </c>
      <c r="DC145" s="50">
        <v>3.1168361009571712</v>
      </c>
      <c r="DD145" s="81"/>
      <c r="DE145" s="50">
        <v>6.177985621373332</v>
      </c>
      <c r="DF145" s="50">
        <v>9.5869250689863232</v>
      </c>
      <c r="DG145" s="50">
        <v>5.617134829138287</v>
      </c>
      <c r="DH145" s="50">
        <v>7.0262508412460845</v>
      </c>
      <c r="DI145" s="50">
        <v>7.1829408665556711</v>
      </c>
      <c r="DJ145" s="50">
        <v>3.9061211157310627</v>
      </c>
      <c r="DK145" s="50">
        <v>0</v>
      </c>
      <c r="DL145" s="50">
        <v>2.5786905007502616</v>
      </c>
      <c r="DM145" s="50">
        <v>0</v>
      </c>
      <c r="DN145" s="50">
        <v>0</v>
      </c>
      <c r="DO145" s="50">
        <v>12.621018352843594</v>
      </c>
      <c r="DP145" s="50">
        <v>10.136269485517774</v>
      </c>
      <c r="DQ145" s="81"/>
      <c r="DS145" s="50">
        <v>22.657502290774424</v>
      </c>
      <c r="DT145" s="50">
        <v>8.812825443447581</v>
      </c>
      <c r="DU145" s="50">
        <v>12.266530809626328</v>
      </c>
      <c r="DV145" s="50">
        <v>9.6775571667783389</v>
      </c>
      <c r="DW145" s="50">
        <v>14.85126302077258</v>
      </c>
      <c r="DX145" s="50">
        <v>10.359706348787874</v>
      </c>
      <c r="DY145" s="50">
        <v>5.4557586841030847</v>
      </c>
      <c r="DZ145" s="50">
        <v>6.9612936195104522</v>
      </c>
      <c r="EA145" s="50">
        <v>7.0588804371102913</v>
      </c>
      <c r="EB145" s="50">
        <v>16.300500869366456</v>
      </c>
      <c r="EC145" s="50">
        <v>6.5643601118213271</v>
      </c>
      <c r="ED145" s="50">
        <v>29.663456369516137</v>
      </c>
      <c r="EF145" s="50">
        <v>75.588977593648394</v>
      </c>
      <c r="EG145" s="50">
        <v>38.769958893118066</v>
      </c>
      <c r="EH145" s="50">
        <v>42.51677655589274</v>
      </c>
      <c r="EI145" s="50">
        <v>16.879163791254729</v>
      </c>
      <c r="EJ145" s="50">
        <v>13.766499937707218</v>
      </c>
      <c r="EK145" s="50">
        <v>27.610587393603826</v>
      </c>
      <c r="EL145" s="50">
        <v>24.331157328162419</v>
      </c>
      <c r="EM145" s="50">
        <v>13.423170946494539</v>
      </c>
      <c r="EN145" s="50">
        <v>35.969193752410085</v>
      </c>
      <c r="EO145" s="50">
        <v>34.069480660017902</v>
      </c>
      <c r="EP145" s="50">
        <v>61.946448685648015</v>
      </c>
      <c r="EQ145" s="50">
        <v>59.918712930314662</v>
      </c>
      <c r="ES145" s="50">
        <v>2.187530969432014</v>
      </c>
      <c r="ET145" s="50">
        <v>0</v>
      </c>
      <c r="EU145" s="50">
        <v>4.5166551218925877</v>
      </c>
      <c r="EV145" s="50">
        <v>2.0079522144977942</v>
      </c>
      <c r="EW145" s="50">
        <v>0</v>
      </c>
      <c r="EX145" s="50">
        <v>2.7534756024066316</v>
      </c>
      <c r="EY145" s="50">
        <v>0</v>
      </c>
      <c r="EZ145" s="50">
        <v>0</v>
      </c>
      <c r="FA145" s="50">
        <v>0</v>
      </c>
      <c r="FB145" s="50">
        <v>0</v>
      </c>
      <c r="FC145" s="50">
        <v>0</v>
      </c>
      <c r="FD145" s="50">
        <v>0</v>
      </c>
      <c r="FF145" s="50">
        <v>94.61947477895292</v>
      </c>
      <c r="FG145" s="50">
        <v>87.029477197932238</v>
      </c>
      <c r="FH145" s="50">
        <v>90.161133675763665</v>
      </c>
      <c r="FI145" s="50">
        <v>87.208472550255124</v>
      </c>
      <c r="FJ145" s="50">
        <v>44.216541962392178</v>
      </c>
      <c r="FK145" s="50">
        <v>2.7287931997639303</v>
      </c>
      <c r="FL145" s="50">
        <v>19.820580323069823</v>
      </c>
      <c r="FM145" s="50">
        <v>18.49555238525592</v>
      </c>
      <c r="FN145" s="50">
        <v>34.488580078508797</v>
      </c>
      <c r="FO145" s="50">
        <v>42.516776555892712</v>
      </c>
      <c r="FP145" s="50">
        <v>66.909351410336555</v>
      </c>
      <c r="FQ145" s="50">
        <v>71.07505811385262</v>
      </c>
      <c r="FS145" s="50">
        <v>9.504585814121695</v>
      </c>
      <c r="FT145" s="50">
        <v>2.9873242856437345</v>
      </c>
      <c r="FU145" s="50">
        <v>2.9969711811715176</v>
      </c>
      <c r="FV145" s="50">
        <v>0</v>
      </c>
      <c r="FW145" s="50">
        <v>0</v>
      </c>
      <c r="FX145" s="50">
        <v>0</v>
      </c>
      <c r="FY145" s="50">
        <v>0</v>
      </c>
      <c r="FZ145" s="50">
        <v>0</v>
      </c>
      <c r="GA145" s="50">
        <v>6.0050402364568338</v>
      </c>
      <c r="GB145" s="50">
        <v>0</v>
      </c>
      <c r="GC145" s="50">
        <v>2.5366226784135089</v>
      </c>
      <c r="GD145" s="50">
        <v>7.6903686106428832</v>
      </c>
    </row>
    <row r="146" spans="4:186" ht="15.75" thickBot="1" x14ac:dyDescent="0.3">
      <c r="D146" s="39">
        <v>0.33333333333333298</v>
      </c>
      <c r="E146" s="50">
        <v>19.883703142992694</v>
      </c>
      <c r="F146" s="50">
        <v>11.977676726867264</v>
      </c>
      <c r="G146" s="50">
        <v>11.416762179923378</v>
      </c>
      <c r="H146" s="50">
        <v>2.4061063185971503</v>
      </c>
      <c r="I146" s="50">
        <v>9.935953807355995</v>
      </c>
      <c r="J146" s="50">
        <v>6.4099109890869865</v>
      </c>
      <c r="K146" s="50">
        <v>4.6710237135657744</v>
      </c>
      <c r="L146" s="50">
        <v>8.5170426876628884</v>
      </c>
      <c r="M146" s="50">
        <v>8.0777206657384433</v>
      </c>
      <c r="N146" s="50">
        <v>12.038957245046447</v>
      </c>
      <c r="O146" s="50">
        <v>6.7370976846233033</v>
      </c>
      <c r="P146" s="50">
        <v>8.1280904822579529</v>
      </c>
      <c r="R146" s="50">
        <v>16.383666530175848</v>
      </c>
      <c r="S146" s="50">
        <v>11.316486162491829</v>
      </c>
      <c r="T146" s="50">
        <v>12.871604232657118</v>
      </c>
      <c r="U146" s="50">
        <v>5.0879074810479796</v>
      </c>
      <c r="V146" s="50">
        <v>16.973760043621834</v>
      </c>
      <c r="W146" s="50">
        <v>3.0436874223914963</v>
      </c>
      <c r="X146" s="50">
        <v>4.804358150726066</v>
      </c>
      <c r="Y146" s="50">
        <v>5.8232900487637176</v>
      </c>
      <c r="Z146" s="50">
        <v>11.566580162660477</v>
      </c>
      <c r="AA146" s="50">
        <v>6.8057977128814198</v>
      </c>
      <c r="AB146" s="50">
        <v>2.544443708922024</v>
      </c>
      <c r="AC146" s="50">
        <v>4.6830417789844123</v>
      </c>
      <c r="AE146" s="50">
        <v>11.747343160867404</v>
      </c>
      <c r="AF146" s="50">
        <v>2.4369465258724916</v>
      </c>
      <c r="AG146" s="50">
        <v>21.538959913723748</v>
      </c>
      <c r="AH146" s="50">
        <v>7.5605152461224963</v>
      </c>
      <c r="AI146" s="50">
        <v>7.1350547522889176</v>
      </c>
      <c r="AJ146" s="50">
        <v>8.77762112251982</v>
      </c>
      <c r="AK146" s="50">
        <v>5.9917993923261879</v>
      </c>
      <c r="AL146" s="50">
        <v>3.858707520525487</v>
      </c>
      <c r="AM146" s="50">
        <v>9.5368192904852105</v>
      </c>
      <c r="AN146" s="50">
        <v>11.482375595598528</v>
      </c>
      <c r="AO146" s="50">
        <v>5.1937184929093076</v>
      </c>
      <c r="AP146" s="50">
        <v>12.473783242057168</v>
      </c>
      <c r="AR146" s="50">
        <v>9.1234321926313573</v>
      </c>
      <c r="AS146" s="50">
        <v>0</v>
      </c>
      <c r="AT146" s="50">
        <v>2.7266768993090937</v>
      </c>
      <c r="AU146" s="50">
        <v>11.703641578153267</v>
      </c>
      <c r="AV146" s="50">
        <v>9.6209672128392576</v>
      </c>
      <c r="AW146" s="50">
        <v>4.1191365694787603</v>
      </c>
      <c r="AX146" s="50">
        <v>2.5863423963624901</v>
      </c>
      <c r="AY146" s="50">
        <v>0</v>
      </c>
      <c r="AZ146" s="50">
        <v>2.316724683058077</v>
      </c>
      <c r="BA146" s="50">
        <v>4.0194667490043354</v>
      </c>
      <c r="BB146" s="50">
        <v>4.2459295829894534</v>
      </c>
      <c r="BC146" s="50">
        <v>2.5482338429205824</v>
      </c>
      <c r="BE146" s="50">
        <v>27.141738462694846</v>
      </c>
      <c r="BF146" s="50">
        <v>9.8693015022404786</v>
      </c>
      <c r="BG146" s="50">
        <v>30.959659166668036</v>
      </c>
      <c r="BH146" s="50">
        <v>23.728699487762203</v>
      </c>
      <c r="BI146" s="50">
        <v>7.5903506270981502</v>
      </c>
      <c r="BJ146" s="50">
        <v>7.4923004841760017</v>
      </c>
      <c r="BK146" s="50">
        <v>12.17516037978322</v>
      </c>
      <c r="BL146" s="50">
        <v>12.106931122125644</v>
      </c>
      <c r="BM146" s="50">
        <v>17.621544887555569</v>
      </c>
      <c r="BN146" s="50">
        <v>33.440521659382014</v>
      </c>
      <c r="BO146" s="50">
        <v>15.763165702848315</v>
      </c>
      <c r="BP146" s="50">
        <v>9.6404559993852335</v>
      </c>
      <c r="BR146" s="50">
        <v>16.522903747579704</v>
      </c>
      <c r="BS146" s="50">
        <v>13.538136491413542</v>
      </c>
      <c r="BT146" s="50">
        <v>12.918955273809582</v>
      </c>
      <c r="BU146" s="50">
        <v>2.5601339652262305</v>
      </c>
      <c r="BV146" s="50">
        <v>4.7434414063791275</v>
      </c>
      <c r="BW146" s="50">
        <v>8.6457706651861166</v>
      </c>
      <c r="BX146" s="50">
        <v>2.4214675105172878</v>
      </c>
      <c r="BY146" s="50">
        <v>0</v>
      </c>
      <c r="BZ146" s="50">
        <v>4.8043581507260669</v>
      </c>
      <c r="CA146" s="50">
        <v>9.2366873074355276</v>
      </c>
      <c r="CB146" s="50">
        <v>25.591131775018496</v>
      </c>
      <c r="CC146" s="50">
        <v>34.20527559616535</v>
      </c>
      <c r="CE146" s="50">
        <v>2.9298773306790182</v>
      </c>
      <c r="CF146" s="50">
        <v>5.648716259063316</v>
      </c>
      <c r="CG146" s="50">
        <v>7.94424909603448</v>
      </c>
      <c r="CH146" s="50">
        <v>6.2127747597164982</v>
      </c>
      <c r="CI146" s="50">
        <v>6.3679894167246616</v>
      </c>
      <c r="CJ146" s="50">
        <v>0</v>
      </c>
      <c r="CK146" s="50">
        <v>0</v>
      </c>
      <c r="CL146" s="50">
        <v>0</v>
      </c>
      <c r="CM146" s="50">
        <v>0</v>
      </c>
      <c r="CN146" s="50">
        <v>7.3766278542175829</v>
      </c>
      <c r="CO146" s="50">
        <v>0</v>
      </c>
      <c r="CP146" s="50">
        <v>0</v>
      </c>
      <c r="CR146" s="50">
        <v>13.865658020939707</v>
      </c>
      <c r="CS146" s="50">
        <v>2.707171768472187</v>
      </c>
      <c r="CT146" s="50">
        <v>4.4349605155403031</v>
      </c>
      <c r="CU146" s="50">
        <v>16.820690989543444</v>
      </c>
      <c r="CV146" s="50">
        <v>5.6716256539912262</v>
      </c>
      <c r="CW146" s="50">
        <v>8.9682942058128337</v>
      </c>
      <c r="CX146" s="50">
        <v>3.0908866279911642</v>
      </c>
      <c r="CY146" s="50">
        <v>5.4424519614761007</v>
      </c>
      <c r="CZ146" s="50">
        <v>6.2579036984463983</v>
      </c>
      <c r="DA146" s="50">
        <v>4.1512422203603991</v>
      </c>
      <c r="DB146" s="50">
        <v>4.0736635334775526</v>
      </c>
      <c r="DC146" s="50">
        <v>3.7956236432193067</v>
      </c>
      <c r="DD146" s="81"/>
      <c r="DE146" s="50">
        <v>5.7955160572871911</v>
      </c>
      <c r="DF146" s="50">
        <v>8.1585871273299997</v>
      </c>
      <c r="DG146" s="50">
        <v>4.2181964601567747</v>
      </c>
      <c r="DH146" s="50">
        <v>7.8726080046458993</v>
      </c>
      <c r="DI146" s="50">
        <v>7.9613703166502203</v>
      </c>
      <c r="DJ146" s="50">
        <v>5.5895696301483415</v>
      </c>
      <c r="DK146" s="50">
        <v>0</v>
      </c>
      <c r="DL146" s="50">
        <v>3.9869644805268245</v>
      </c>
      <c r="DM146" s="50">
        <v>2.5758885917226126</v>
      </c>
      <c r="DN146" s="50">
        <v>2.1534578954855155</v>
      </c>
      <c r="DO146" s="50">
        <v>9.0260298287420824</v>
      </c>
      <c r="DP146" s="50">
        <v>9.5626584797694179</v>
      </c>
      <c r="DQ146" s="81"/>
      <c r="DS146" s="50">
        <v>25.097533329276917</v>
      </c>
      <c r="DT146" s="50">
        <v>10.772822692128468</v>
      </c>
      <c r="DU146" s="50">
        <v>16.411451148111674</v>
      </c>
      <c r="DV146" s="50">
        <v>13.509275666551435</v>
      </c>
      <c r="DW146" s="50">
        <v>15.511029259930162</v>
      </c>
      <c r="DX146" s="50">
        <v>12.524797536025869</v>
      </c>
      <c r="DY146" s="50">
        <v>6.9143988356342589</v>
      </c>
      <c r="DZ146" s="50">
        <v>9.699080233877913</v>
      </c>
      <c r="EA146" s="50">
        <v>6.9774952273373332</v>
      </c>
      <c r="EB146" s="50">
        <v>15.943367903871362</v>
      </c>
      <c r="EC146" s="50">
        <v>6.5332740067791422</v>
      </c>
      <c r="ED146" s="50">
        <v>26.068463227667813</v>
      </c>
      <c r="EF146" s="50">
        <v>72.550618229080868</v>
      </c>
      <c r="EG146" s="50">
        <v>38.8245644610056</v>
      </c>
      <c r="EH146" s="50">
        <v>49.877417624421163</v>
      </c>
      <c r="EI146" s="50">
        <v>19.815326126669763</v>
      </c>
      <c r="EJ146" s="50">
        <v>14.929427403021647</v>
      </c>
      <c r="EK146" s="50">
        <v>29.648345549347098</v>
      </c>
      <c r="EL146" s="50">
        <v>26.563180112220966</v>
      </c>
      <c r="EM146" s="50">
        <v>15.591489770483287</v>
      </c>
      <c r="EN146" s="50">
        <v>38.708134506562885</v>
      </c>
      <c r="EO146" s="50">
        <v>37.58327819018227</v>
      </c>
      <c r="EP146" s="50">
        <v>62.084721957631174</v>
      </c>
      <c r="EQ146" s="50">
        <v>59.657534746150958</v>
      </c>
      <c r="ES146" s="50">
        <v>2.6558917525919381</v>
      </c>
      <c r="ET146" s="50">
        <v>0</v>
      </c>
      <c r="EU146" s="50">
        <v>5.6990027218368082</v>
      </c>
      <c r="EV146" s="50">
        <v>4.2575835460731337</v>
      </c>
      <c r="EW146" s="50">
        <v>3.0054292322030083</v>
      </c>
      <c r="EX146" s="50">
        <v>4.9835434346778555</v>
      </c>
      <c r="EY146" s="50">
        <v>0</v>
      </c>
      <c r="EZ146" s="50">
        <v>0</v>
      </c>
      <c r="FA146" s="50">
        <v>0</v>
      </c>
      <c r="FB146" s="50">
        <v>0</v>
      </c>
      <c r="FC146" s="50">
        <v>0</v>
      </c>
      <c r="FD146" s="50">
        <v>0</v>
      </c>
      <c r="FF146" s="50">
        <v>91.119806014796538</v>
      </c>
      <c r="FG146" s="50">
        <v>87.920557110686204</v>
      </c>
      <c r="FH146" s="50">
        <v>93.206007616537534</v>
      </c>
      <c r="FI146" s="50">
        <v>92.270170495380611</v>
      </c>
      <c r="FJ146" s="50">
        <v>39.698084768931807</v>
      </c>
      <c r="FK146" s="50">
        <v>4.5803576661761642</v>
      </c>
      <c r="FL146" s="50">
        <v>19.694735745619418</v>
      </c>
      <c r="FM146" s="50">
        <v>20.137534606430759</v>
      </c>
      <c r="FN146" s="50">
        <v>43.801690494490657</v>
      </c>
      <c r="FO146" s="50">
        <v>49.238715777387576</v>
      </c>
      <c r="FP146" s="50">
        <v>71.669129523931062</v>
      </c>
      <c r="FQ146" s="50">
        <v>79.6622418778894</v>
      </c>
      <c r="FS146" s="50">
        <v>8.4275786886161885</v>
      </c>
      <c r="FT146" s="50">
        <v>2.0956355826353485</v>
      </c>
      <c r="FU146" s="50">
        <v>2.2288907641108211</v>
      </c>
      <c r="FV146" s="50">
        <v>0</v>
      </c>
      <c r="FW146" s="50">
        <v>0</v>
      </c>
      <c r="FX146" s="50">
        <v>2.1446572296772053</v>
      </c>
      <c r="FY146" s="50">
        <v>0</v>
      </c>
      <c r="FZ146" s="50">
        <v>0</v>
      </c>
      <c r="GA146" s="50">
        <v>7.6463643389879552</v>
      </c>
      <c r="GB146" s="50">
        <v>0</v>
      </c>
      <c r="GC146" s="50">
        <v>2.165683131979363</v>
      </c>
      <c r="GD146" s="50">
        <v>6.3091177780800312</v>
      </c>
    </row>
    <row r="147" spans="4:186" ht="15.75" thickBot="1" x14ac:dyDescent="0.3">
      <c r="D147" s="39">
        <v>0.375</v>
      </c>
      <c r="E147" s="50">
        <v>18.616240765286722</v>
      </c>
      <c r="F147" s="50">
        <v>14.114735796956406</v>
      </c>
      <c r="G147" s="50">
        <v>14.01528614025073</v>
      </c>
      <c r="H147" s="50">
        <v>4.7917261901109685</v>
      </c>
      <c r="I147" s="50">
        <v>13.253668096738492</v>
      </c>
      <c r="J147" s="50">
        <v>8.7398137612829032</v>
      </c>
      <c r="K147" s="50">
        <v>6.8832529418512829</v>
      </c>
      <c r="L147" s="50">
        <v>10.462344704746785</v>
      </c>
      <c r="M147" s="50">
        <v>14.491084224606976</v>
      </c>
      <c r="N147" s="50">
        <v>16.190051776796988</v>
      </c>
      <c r="O147" s="50">
        <v>6.1380429100520448</v>
      </c>
      <c r="P147" s="50">
        <v>10.858551660533562</v>
      </c>
      <c r="R147" s="50">
        <v>17.03068708417457</v>
      </c>
      <c r="S147" s="50">
        <v>11.461258228706955</v>
      </c>
      <c r="T147" s="50">
        <v>13.447502972504767</v>
      </c>
      <c r="U147" s="50">
        <v>5.9757474090129348</v>
      </c>
      <c r="V147" s="50">
        <v>20.490067066214937</v>
      </c>
      <c r="W147" s="50">
        <v>4.316173329051586</v>
      </c>
      <c r="X147" s="50">
        <v>5.9071441466766919</v>
      </c>
      <c r="Y147" s="50">
        <v>7.3278837754770443</v>
      </c>
      <c r="Z147" s="50">
        <v>14.333001070641357</v>
      </c>
      <c r="AA147" s="50">
        <v>7.6903686106428761</v>
      </c>
      <c r="AB147" s="50">
        <v>2.2728761792310657</v>
      </c>
      <c r="AC147" s="50">
        <v>4.6710237135657762</v>
      </c>
      <c r="AE147" s="50">
        <v>12.381385224611908</v>
      </c>
      <c r="AF147" s="50">
        <v>2.7071717684721883</v>
      </c>
      <c r="AG147" s="50">
        <v>27.610587393603826</v>
      </c>
      <c r="AH147" s="50">
        <v>11.206323629023943</v>
      </c>
      <c r="AI147" s="50">
        <v>8.1106979978302824</v>
      </c>
      <c r="AJ147" s="50">
        <v>9.6372060423389705</v>
      </c>
      <c r="AK147" s="50">
        <v>8.3210515751488394</v>
      </c>
      <c r="AL147" s="50">
        <v>6.5167682695137392</v>
      </c>
      <c r="AM147" s="50">
        <v>11.453183129265565</v>
      </c>
      <c r="AN147" s="50">
        <v>12.543382616517629</v>
      </c>
      <c r="AO147" s="50">
        <v>4.8170122921267158</v>
      </c>
      <c r="AP147" s="50">
        <v>12.427526985521567</v>
      </c>
      <c r="AR147" s="50">
        <v>11.199856784309111</v>
      </c>
      <c r="AS147" s="50">
        <v>0</v>
      </c>
      <c r="AT147" s="50">
        <v>5.9352733573820551</v>
      </c>
      <c r="AU147" s="50">
        <v>17.381663303828883</v>
      </c>
      <c r="AV147" s="50">
        <v>9.7579416530827459</v>
      </c>
      <c r="AW147" s="50">
        <v>5.7163870165806996</v>
      </c>
      <c r="AX147" s="50">
        <v>4.3772143637938683</v>
      </c>
      <c r="AY147" s="50">
        <v>2.9465559093377549</v>
      </c>
      <c r="AZ147" s="50">
        <v>4.6914666786505599</v>
      </c>
      <c r="BA147" s="50">
        <v>5.2324774268418182</v>
      </c>
      <c r="BB147" s="50">
        <v>4.5926155303317735</v>
      </c>
      <c r="BC147" s="50">
        <v>2.4288052858685636</v>
      </c>
      <c r="BE147" s="50">
        <v>31.729339642003559</v>
      </c>
      <c r="BF147" s="50">
        <v>9.2258609510765783</v>
      </c>
      <c r="BG147" s="50">
        <v>35.816301742174993</v>
      </c>
      <c r="BH147" s="50">
        <v>23.181977011170236</v>
      </c>
      <c r="BI147" s="50">
        <v>8.9367375213724607</v>
      </c>
      <c r="BJ147" s="50">
        <v>6.5488047625840338</v>
      </c>
      <c r="BK147" s="50">
        <v>14.521814600342607</v>
      </c>
      <c r="BL147" s="50">
        <v>12.335357817450108</v>
      </c>
      <c r="BM147" s="50">
        <v>20.775037076518672</v>
      </c>
      <c r="BN147" s="50">
        <v>32.118917933043015</v>
      </c>
      <c r="BO147" s="50">
        <v>16.646083141511355</v>
      </c>
      <c r="BP147" s="50">
        <v>10.900830204948397</v>
      </c>
      <c r="BR147" s="50">
        <v>15.997968431530884</v>
      </c>
      <c r="BS147" s="50">
        <v>12.17841577024187</v>
      </c>
      <c r="BT147" s="50">
        <v>11.791896880213978</v>
      </c>
      <c r="BU147" s="50">
        <v>4.9190462664313452</v>
      </c>
      <c r="BV147" s="50">
        <v>7.1350547522889176</v>
      </c>
      <c r="BW147" s="50">
        <v>13.134271215227916</v>
      </c>
      <c r="BX147" s="50">
        <v>4.6112417169042796</v>
      </c>
      <c r="BY147" s="50">
        <v>2.3560914663262262</v>
      </c>
      <c r="BZ147" s="50">
        <v>6.2729950995858754</v>
      </c>
      <c r="CA147" s="50">
        <v>9.5626584797694179</v>
      </c>
      <c r="CB147" s="50">
        <v>21.93908890121833</v>
      </c>
      <c r="CC147" s="50">
        <v>33.93404560423226</v>
      </c>
      <c r="CE147" s="50">
        <v>3.9224865299802345</v>
      </c>
      <c r="CF147" s="50">
        <v>6.6201159882117668</v>
      </c>
      <c r="CG147" s="50">
        <v>9.9957687537952751</v>
      </c>
      <c r="CH147" s="50">
        <v>8.5896699496045166</v>
      </c>
      <c r="CI147" s="50">
        <v>9.0671534691380256</v>
      </c>
      <c r="CJ147" s="50">
        <v>2.4516465659496975</v>
      </c>
      <c r="CK147" s="50">
        <v>0</v>
      </c>
      <c r="CL147" s="50">
        <v>2.0077365530113864</v>
      </c>
      <c r="CM147" s="50">
        <v>3.8841354951487306</v>
      </c>
      <c r="CN147" s="50">
        <v>9.8962100393246857</v>
      </c>
      <c r="CO147" s="50">
        <v>0</v>
      </c>
      <c r="CP147" s="50">
        <v>0</v>
      </c>
      <c r="CR147" s="50">
        <v>15.377544373531029</v>
      </c>
      <c r="CS147" s="50">
        <v>5.7245030404760575</v>
      </c>
      <c r="CT147" s="50">
        <v>7.392923786155368</v>
      </c>
      <c r="CU147" s="50">
        <v>21.113019176168688</v>
      </c>
      <c r="CV147" s="50">
        <v>7.4092437003286102</v>
      </c>
      <c r="CW147" s="50">
        <v>10.359706348787887</v>
      </c>
      <c r="CX147" s="50">
        <v>4.8166037476036809</v>
      </c>
      <c r="CY147" s="50">
        <v>7.94424909603448</v>
      </c>
      <c r="CZ147" s="50">
        <v>9.0453299572703347</v>
      </c>
      <c r="DA147" s="50">
        <v>6.0059867567466618</v>
      </c>
      <c r="DB147" s="50">
        <v>4.7039218934270979</v>
      </c>
      <c r="DC147" s="50">
        <v>4.2519418724972349</v>
      </c>
      <c r="DD147" s="81"/>
      <c r="DE147" s="50">
        <v>5.9493713879754218</v>
      </c>
      <c r="DF147" s="50">
        <v>7.9595347246797408</v>
      </c>
      <c r="DG147" s="50">
        <v>5.1937184929093112</v>
      </c>
      <c r="DH147" s="50">
        <v>13.917075736353583</v>
      </c>
      <c r="DI147" s="50">
        <v>10.98571623815082</v>
      </c>
      <c r="DJ147" s="50">
        <v>7.206964060284772</v>
      </c>
      <c r="DK147" s="50">
        <v>3.7747494995921635</v>
      </c>
      <c r="DL147" s="50">
        <v>4.7434414063791275</v>
      </c>
      <c r="DM147" s="50">
        <v>4.8551079956102789</v>
      </c>
      <c r="DN147" s="50">
        <v>2.2219615749938506</v>
      </c>
      <c r="DO147" s="50">
        <v>10.897302808727803</v>
      </c>
      <c r="DP147" s="50">
        <v>11.614355640042159</v>
      </c>
      <c r="DQ147" s="81"/>
      <c r="DS147" s="50">
        <v>23.671869975193413</v>
      </c>
      <c r="DT147" s="50">
        <v>11.244559559584236</v>
      </c>
      <c r="DU147" s="50">
        <v>18.49555238525592</v>
      </c>
      <c r="DV147" s="50">
        <v>17.802897278737877</v>
      </c>
      <c r="DW147" s="50">
        <v>16.025315380200539</v>
      </c>
      <c r="DX147" s="50">
        <v>14.59711612922348</v>
      </c>
      <c r="DY147" s="50">
        <v>9.3699982778129609</v>
      </c>
      <c r="DZ147" s="50">
        <v>11.221422613021437</v>
      </c>
      <c r="EA147" s="50">
        <v>9.983786613517843</v>
      </c>
      <c r="EB147" s="50">
        <v>18.435404294613608</v>
      </c>
      <c r="EC147" s="50">
        <v>9.2007223792229791</v>
      </c>
      <c r="ED147" s="50">
        <v>27.453709432356991</v>
      </c>
      <c r="EF147" s="50">
        <v>69.403058258707446</v>
      </c>
      <c r="EG147" s="50">
        <v>38.933929367126943</v>
      </c>
      <c r="EH147" s="50">
        <v>57.150710415077448</v>
      </c>
      <c r="EI147" s="50">
        <v>22.360083497073351</v>
      </c>
      <c r="EJ147" s="50">
        <v>16.888607560408008</v>
      </c>
      <c r="EK147" s="50">
        <v>31.251791938655362</v>
      </c>
      <c r="EL147" s="50">
        <v>27.728637251454728</v>
      </c>
      <c r="EM147" s="50">
        <v>17.403818227236044</v>
      </c>
      <c r="EN147" s="50">
        <v>42.16475672835994</v>
      </c>
      <c r="EO147" s="50">
        <v>45.52067504228738</v>
      </c>
      <c r="EP147" s="50">
        <v>73.283530896154446</v>
      </c>
      <c r="EQ147" s="50">
        <v>58.813949123025097</v>
      </c>
      <c r="ES147" s="50">
        <v>3.9118082603602624</v>
      </c>
      <c r="ET147" s="50">
        <v>0</v>
      </c>
      <c r="EU147" s="50">
        <v>8.5350111262338046</v>
      </c>
      <c r="EV147" s="50">
        <v>7.4923004841759973</v>
      </c>
      <c r="EW147" s="50">
        <v>5.4824371635367459</v>
      </c>
      <c r="EX147" s="50">
        <v>5.4097212606923026</v>
      </c>
      <c r="EY147" s="50">
        <v>2.0863768783129308</v>
      </c>
      <c r="EZ147" s="50">
        <v>2.1063526921503959</v>
      </c>
      <c r="FA147" s="50">
        <v>4.4951627832579417</v>
      </c>
      <c r="FB147" s="50">
        <v>2.370516476189525</v>
      </c>
      <c r="FC147" s="50">
        <v>0</v>
      </c>
      <c r="FD147" s="50">
        <v>2.2427923297753716</v>
      </c>
      <c r="FF147" s="50">
        <v>94.759553965931332</v>
      </c>
      <c r="FG147" s="50">
        <v>84.947536161929548</v>
      </c>
      <c r="FH147" s="50">
        <v>97.424262089583465</v>
      </c>
      <c r="FI147" s="50">
        <v>87.278369737152417</v>
      </c>
      <c r="FJ147" s="50">
        <v>34.569158472398456</v>
      </c>
      <c r="FK147" s="50">
        <v>4.9965101500433358</v>
      </c>
      <c r="FL147" s="50">
        <v>18.828706692155496</v>
      </c>
      <c r="FM147" s="50">
        <v>25.393666379641314</v>
      </c>
      <c r="FN147" s="50">
        <v>38.860996642985349</v>
      </c>
      <c r="FO147" s="50">
        <v>46.126874668299926</v>
      </c>
      <c r="FP147" s="50">
        <v>77.466984882773787</v>
      </c>
      <c r="FQ147" s="50">
        <v>95.463646854136101</v>
      </c>
      <c r="FS147" s="50">
        <v>7.2955073108707555</v>
      </c>
      <c r="FT147" s="50">
        <v>0</v>
      </c>
      <c r="FU147" s="50">
        <v>3.848145370773564</v>
      </c>
      <c r="FV147" s="50">
        <v>2.482323750204527</v>
      </c>
      <c r="FW147" s="50">
        <v>0</v>
      </c>
      <c r="FX147" s="50">
        <v>0</v>
      </c>
      <c r="FY147" s="50">
        <v>0</v>
      </c>
      <c r="FZ147" s="50">
        <v>2.4509075245863179</v>
      </c>
      <c r="GA147" s="50">
        <v>9.3974525447468569</v>
      </c>
      <c r="GB147" s="50">
        <v>0</v>
      </c>
      <c r="GC147" s="50">
        <v>0</v>
      </c>
      <c r="GD147" s="50">
        <v>5.0532403826277319</v>
      </c>
    </row>
    <row r="148" spans="4:186" ht="15.75" thickBot="1" x14ac:dyDescent="0.3">
      <c r="D148" s="39">
        <v>0.41666666666666702</v>
      </c>
      <c r="E148" s="50">
        <v>17.202231614204106</v>
      </c>
      <c r="F148" s="50">
        <v>18.011675782197063</v>
      </c>
      <c r="G148" s="50">
        <v>16.135014820782228</v>
      </c>
      <c r="H148" s="50">
        <v>8.1135950205429292</v>
      </c>
      <c r="I148" s="50">
        <v>13.301950993245759</v>
      </c>
      <c r="J148" s="50">
        <v>9.8400879992685972</v>
      </c>
      <c r="K148" s="50">
        <v>9.1610804211391432</v>
      </c>
      <c r="L148" s="50">
        <v>15.618371643483721</v>
      </c>
      <c r="M148" s="50">
        <v>15.402403183383102</v>
      </c>
      <c r="N148" s="50">
        <v>23.814114182606083</v>
      </c>
      <c r="O148" s="50">
        <v>7.5947773478033893</v>
      </c>
      <c r="P148" s="50">
        <v>9.2366873074355222</v>
      </c>
      <c r="R148" s="50">
        <v>17.230933885733126</v>
      </c>
      <c r="S148" s="50">
        <v>12.612407242142551</v>
      </c>
      <c r="T148" s="50">
        <v>16.272841654338368</v>
      </c>
      <c r="U148" s="50">
        <v>5.99038188597003</v>
      </c>
      <c r="V148" s="50">
        <v>21.840277812993474</v>
      </c>
      <c r="W148" s="50">
        <v>5.4646418715336127</v>
      </c>
      <c r="X148" s="50">
        <v>7.4583475126011329</v>
      </c>
      <c r="Y148" s="50">
        <v>8.4275786886161796</v>
      </c>
      <c r="Z148" s="50">
        <v>15.987949017534262</v>
      </c>
      <c r="AA148" s="50">
        <v>10.278080674302497</v>
      </c>
      <c r="AB148" s="50">
        <v>2.6315386021688596</v>
      </c>
      <c r="AC148" s="50">
        <v>5.823290048763722</v>
      </c>
      <c r="AE148" s="50">
        <v>10.40068074971591</v>
      </c>
      <c r="AF148" s="50">
        <v>2.9224519025332083</v>
      </c>
      <c r="AG148" s="50">
        <v>33.979150665596279</v>
      </c>
      <c r="AH148" s="50">
        <v>15.292517250655777</v>
      </c>
      <c r="AI148" s="50">
        <v>9.4083213317642951</v>
      </c>
      <c r="AJ148" s="50">
        <v>8.7021151199170035</v>
      </c>
      <c r="AK148" s="50">
        <v>9.2936646564235268</v>
      </c>
      <c r="AL148" s="50">
        <v>6.105925866363294</v>
      </c>
      <c r="AM148" s="50">
        <v>14.438261369434624</v>
      </c>
      <c r="AN148" s="50">
        <v>15.034072542693911</v>
      </c>
      <c r="AO148" s="50">
        <v>6.1828096599020554</v>
      </c>
      <c r="AP148" s="50">
        <v>10.753333872059423</v>
      </c>
      <c r="AR148" s="50">
        <v>11.243016107963083</v>
      </c>
      <c r="AS148" s="50">
        <v>2.6550565373294148</v>
      </c>
      <c r="AT148" s="50">
        <v>7.1989503871196048</v>
      </c>
      <c r="AU148" s="50">
        <v>15.623751723230937</v>
      </c>
      <c r="AV148" s="50">
        <v>12.038957245046443</v>
      </c>
      <c r="AW148" s="50">
        <v>7.2069640602847684</v>
      </c>
      <c r="AX148" s="50">
        <v>6.5920188962204413</v>
      </c>
      <c r="AY148" s="50">
        <v>4.6350929200185211</v>
      </c>
      <c r="AZ148" s="50">
        <v>5.3960488461233149</v>
      </c>
      <c r="BA148" s="50">
        <v>6.236039924272494</v>
      </c>
      <c r="BB148" s="50">
        <v>6.1678633094259956</v>
      </c>
      <c r="BC148" s="50">
        <v>3.0565119312179725</v>
      </c>
      <c r="BE148" s="50">
        <v>29.539973129960519</v>
      </c>
      <c r="BF148" s="50">
        <v>12.102877914552314</v>
      </c>
      <c r="BG148" s="50">
        <v>36.521944337656983</v>
      </c>
      <c r="BH148" s="50">
        <v>25.514011389683375</v>
      </c>
      <c r="BI148" s="50">
        <v>10.503589117432135</v>
      </c>
      <c r="BJ148" s="50">
        <v>7.6119471469196442</v>
      </c>
      <c r="BK148" s="50">
        <v>13.766499937707202</v>
      </c>
      <c r="BL148" s="50">
        <v>13.940338245210855</v>
      </c>
      <c r="BM148" s="50">
        <v>24.63823504944375</v>
      </c>
      <c r="BN148" s="50">
        <v>39.348543900412508</v>
      </c>
      <c r="BO148" s="50">
        <v>20.876050046291894</v>
      </c>
      <c r="BP148" s="50">
        <v>12.871604232657118</v>
      </c>
      <c r="BR148" s="50">
        <v>15.75324457733476</v>
      </c>
      <c r="BS148" s="50">
        <v>12.690048382717416</v>
      </c>
      <c r="BT148" s="50">
        <v>15.484270733470865</v>
      </c>
      <c r="BU148" s="50">
        <v>6.3336033308068149</v>
      </c>
      <c r="BV148" s="50">
        <v>9.1799433124509981</v>
      </c>
      <c r="BW148" s="50">
        <v>14.150028811883979</v>
      </c>
      <c r="BX148" s="50">
        <v>6.2652029633003892</v>
      </c>
      <c r="BY148" s="50">
        <v>4.493212322141126</v>
      </c>
      <c r="BZ148" s="50">
        <v>10.254354214056045</v>
      </c>
      <c r="CA148" s="50">
        <v>11.971238269707019</v>
      </c>
      <c r="CB148" s="50">
        <v>21.215123874818154</v>
      </c>
      <c r="CC148" s="50">
        <v>39.29877761976099</v>
      </c>
      <c r="CE148" s="50">
        <v>4.7555833153563514</v>
      </c>
      <c r="CF148" s="50">
        <v>8.8535626307830739</v>
      </c>
      <c r="CG148" s="50">
        <v>15.943367903871376</v>
      </c>
      <c r="CH148" s="50">
        <v>11.318088005392514</v>
      </c>
      <c r="CI148" s="50">
        <v>12.129645808745357</v>
      </c>
      <c r="CJ148" s="50">
        <v>3.7539520285825234</v>
      </c>
      <c r="CK148" s="50">
        <v>3.1342161879945216</v>
      </c>
      <c r="CL148" s="50">
        <v>2.3922641987986815</v>
      </c>
      <c r="CM148" s="50">
        <v>5.8739728947715895</v>
      </c>
      <c r="CN148" s="50">
        <v>12.335357817450124</v>
      </c>
      <c r="CO148" s="50">
        <v>2.4516465659496944</v>
      </c>
      <c r="CP148" s="50">
        <v>2.8637923911130607</v>
      </c>
      <c r="CR148" s="50">
        <v>18.285604887011079</v>
      </c>
      <c r="CS148" s="50">
        <v>7.3859368797528484</v>
      </c>
      <c r="CT148" s="50">
        <v>12.106931122125664</v>
      </c>
      <c r="CU148" s="50">
        <v>26.568286288501223</v>
      </c>
      <c r="CV148" s="50">
        <v>8.7709054245582507</v>
      </c>
      <c r="CW148" s="50">
        <v>10.744945936499985</v>
      </c>
      <c r="CX148" s="50">
        <v>5.9917993923261834</v>
      </c>
      <c r="CY148" s="50">
        <v>11.747343160867397</v>
      </c>
      <c r="CZ148" s="50">
        <v>10.744945936499976</v>
      </c>
      <c r="DA148" s="50">
        <v>9.0111066631324075</v>
      </c>
      <c r="DB148" s="50">
        <v>6.8967379867343004</v>
      </c>
      <c r="DC148" s="50">
        <v>4.902906046748754</v>
      </c>
      <c r="DD148" s="81"/>
      <c r="DE148" s="50">
        <v>7.842037002454612</v>
      </c>
      <c r="DF148" s="50">
        <v>7.6414412587620957</v>
      </c>
      <c r="DG148" s="50">
        <v>7.392923786155368</v>
      </c>
      <c r="DH148" s="50">
        <v>16.443906216796975</v>
      </c>
      <c r="DI148" s="50">
        <v>12.543382616517643</v>
      </c>
      <c r="DJ148" s="50">
        <v>7.4583475126011374</v>
      </c>
      <c r="DK148" s="50">
        <v>4.3772143637938736</v>
      </c>
      <c r="DL148" s="50">
        <v>5.5092024727699993</v>
      </c>
      <c r="DM148" s="50">
        <v>7.4753111471527305</v>
      </c>
      <c r="DN148" s="50">
        <v>2.790643281183125</v>
      </c>
      <c r="DO148" s="50">
        <v>9.5568405980714797</v>
      </c>
      <c r="DP148" s="50">
        <v>11.971238269707019</v>
      </c>
      <c r="DQ148" s="81"/>
      <c r="DS148" s="50">
        <v>29.416833058056522</v>
      </c>
      <c r="DT148" s="50">
        <v>11.729870665228724</v>
      </c>
      <c r="DU148" s="50">
        <v>22.076569352783004</v>
      </c>
      <c r="DV148" s="50">
        <v>20.011408202480993</v>
      </c>
      <c r="DW148" s="50">
        <v>19.85212500732537</v>
      </c>
      <c r="DX148" s="50">
        <v>14.697475572495863</v>
      </c>
      <c r="DY148" s="50">
        <v>11.028324010694591</v>
      </c>
      <c r="DZ148" s="50">
        <v>11.592289105783385</v>
      </c>
      <c r="EA148" s="50">
        <v>11.934476047924981</v>
      </c>
      <c r="EB148" s="50">
        <v>24.186973068314447</v>
      </c>
      <c r="EC148" s="50">
        <v>10.594015807115145</v>
      </c>
      <c r="ED148" s="50">
        <v>28.725498322927272</v>
      </c>
      <c r="EF148" s="50">
        <v>70.272095218577547</v>
      </c>
      <c r="EG148" s="50">
        <v>39.263255978989406</v>
      </c>
      <c r="EH148" s="50">
        <v>65.234369899029645</v>
      </c>
      <c r="EI148" s="50">
        <v>24.789080968917631</v>
      </c>
      <c r="EJ148" s="50">
        <v>18.345426884002325</v>
      </c>
      <c r="EK148" s="50">
        <v>31.207713254127587</v>
      </c>
      <c r="EL148" s="50">
        <v>28.045080860732021</v>
      </c>
      <c r="EM148" s="50">
        <v>18.465462013093106</v>
      </c>
      <c r="EN148" s="50">
        <v>43.47097443453692</v>
      </c>
      <c r="EO148" s="50">
        <v>53.675472763824452</v>
      </c>
      <c r="EP148" s="50">
        <v>86.438235359298005</v>
      </c>
      <c r="EQ148" s="50">
        <v>59.657534746150894</v>
      </c>
      <c r="ES148" s="50">
        <v>4.019466749004331</v>
      </c>
      <c r="ET148" s="50">
        <v>0</v>
      </c>
      <c r="EU148" s="50">
        <v>14.669941475083295</v>
      </c>
      <c r="EV148" s="50">
        <v>9.2790815544235716</v>
      </c>
      <c r="EW148" s="50">
        <v>6.1779856213733231</v>
      </c>
      <c r="EX148" s="50">
        <v>6.0786907728255937</v>
      </c>
      <c r="EY148" s="50">
        <v>2.533095859781779</v>
      </c>
      <c r="EZ148" s="50">
        <v>3.7643411888271507</v>
      </c>
      <c r="FA148" s="50">
        <v>6.1828096599020599</v>
      </c>
      <c r="FB148" s="50">
        <v>3.9331842146305247</v>
      </c>
      <c r="FC148" s="50">
        <v>0</v>
      </c>
      <c r="FD148" s="50">
        <v>2.5482338429205837</v>
      </c>
      <c r="FF148" s="50">
        <v>97.359418487127527</v>
      </c>
      <c r="FG148" s="50">
        <v>90.630249510997629</v>
      </c>
      <c r="FH148" s="50">
        <v>96.161419530074511</v>
      </c>
      <c r="FI148" s="50">
        <v>88.278685213632315</v>
      </c>
      <c r="FJ148" s="50">
        <v>37.922300572557873</v>
      </c>
      <c r="FK148" s="50">
        <v>5.4646418715336056</v>
      </c>
      <c r="FL148" s="50">
        <v>19.569424972573515</v>
      </c>
      <c r="FM148" s="50">
        <v>26.909317612453062</v>
      </c>
      <c r="FN148" s="50">
        <v>36.309287444536665</v>
      </c>
      <c r="FO148" s="50">
        <v>52.30667301190195</v>
      </c>
      <c r="FP148" s="50">
        <v>83.15292987186335</v>
      </c>
      <c r="FQ148" s="50">
        <v>93.268994326300671</v>
      </c>
      <c r="FS148" s="50">
        <v>8.6614983098227736</v>
      </c>
      <c r="FT148" s="50">
        <v>2.0444653738590124</v>
      </c>
      <c r="FU148" s="50">
        <v>3.8798897653423747</v>
      </c>
      <c r="FV148" s="50">
        <v>4.0285264001796595</v>
      </c>
      <c r="FW148" s="50">
        <v>4.5993468602203409</v>
      </c>
      <c r="FX148" s="50">
        <v>2.436403211399341</v>
      </c>
      <c r="FY148" s="50">
        <v>2.2637528707724965</v>
      </c>
      <c r="FZ148" s="50">
        <v>4.5049235560177792</v>
      </c>
      <c r="GA148" s="50">
        <v>10.810066644317843</v>
      </c>
      <c r="GB148" s="50">
        <v>2.113039521109751</v>
      </c>
      <c r="GC148" s="50">
        <v>2.5288176910388671</v>
      </c>
      <c r="GD148" s="50">
        <v>4.1512422203604018</v>
      </c>
    </row>
    <row r="149" spans="4:186" ht="15.75" thickBot="1" x14ac:dyDescent="0.3">
      <c r="D149" s="39">
        <v>0.45833333333333298</v>
      </c>
      <c r="E149" s="50">
        <v>22.280456345716058</v>
      </c>
      <c r="F149" s="50">
        <v>21.859503408556783</v>
      </c>
      <c r="G149" s="50">
        <v>26.63984147945709</v>
      </c>
      <c r="H149" s="50">
        <v>9.9220314079707279</v>
      </c>
      <c r="I149" s="50">
        <v>14.929427403021624</v>
      </c>
      <c r="J149" s="50">
        <v>13.010829628090901</v>
      </c>
      <c r="K149" s="50">
        <v>13.229570524287002</v>
      </c>
      <c r="L149" s="50">
        <v>18.077252207424763</v>
      </c>
      <c r="M149" s="50">
        <v>21.181052483246937</v>
      </c>
      <c r="N149" s="50">
        <v>29.090133610094412</v>
      </c>
      <c r="O149" s="50">
        <v>8.9682942058128337</v>
      </c>
      <c r="P149" s="50">
        <v>8.9367375213724607</v>
      </c>
      <c r="R149" s="50">
        <v>19.25847598876312</v>
      </c>
      <c r="S149" s="50">
        <v>14.00366953489841</v>
      </c>
      <c r="T149" s="50">
        <v>19.978638435738219</v>
      </c>
      <c r="U149" s="50">
        <v>5.9757474090129392</v>
      </c>
      <c r="V149" s="50">
        <v>23.424307614185523</v>
      </c>
      <c r="W149" s="50">
        <v>6.9451171109935421</v>
      </c>
      <c r="X149" s="50">
        <v>9.955865532515352</v>
      </c>
      <c r="Y149" s="50">
        <v>10.318839704276108</v>
      </c>
      <c r="Z149" s="50">
        <v>17.802897278737891</v>
      </c>
      <c r="AA149" s="50">
        <v>13.03784062293785</v>
      </c>
      <c r="AB149" s="50">
        <v>3.0348736612068543</v>
      </c>
      <c r="AC149" s="50">
        <v>7.1669550989852464</v>
      </c>
      <c r="AE149" s="50">
        <v>12.75373313458968</v>
      </c>
      <c r="AF149" s="50">
        <v>4.2202001001024714</v>
      </c>
      <c r="AG149" s="50">
        <v>38.214508800165063</v>
      </c>
      <c r="AH149" s="50">
        <v>16.10113761837512</v>
      </c>
      <c r="AI149" s="50">
        <v>10.900830204948397</v>
      </c>
      <c r="AJ149" s="50">
        <v>12.239071852714929</v>
      </c>
      <c r="AK149" s="50">
        <v>9.6990802338779183</v>
      </c>
      <c r="AL149" s="50">
        <v>6.6526347840112638</v>
      </c>
      <c r="AM149" s="50">
        <v>16.271920219768379</v>
      </c>
      <c r="AN149" s="50">
        <v>16.550845518014381</v>
      </c>
      <c r="AO149" s="50">
        <v>5.8163382507927794</v>
      </c>
      <c r="AP149" s="50">
        <v>14.903342212531241</v>
      </c>
      <c r="AR149" s="50">
        <v>17.519714528552992</v>
      </c>
      <c r="AS149" s="50">
        <v>6.5199814899908972</v>
      </c>
      <c r="AT149" s="50">
        <v>9.9957687537952644</v>
      </c>
      <c r="AU149" s="50">
        <v>21.21512387481814</v>
      </c>
      <c r="AV149" s="50">
        <v>13.398868289250789</v>
      </c>
      <c r="AW149" s="50">
        <v>6.3946006986163884</v>
      </c>
      <c r="AX149" s="50">
        <v>6.3091177780800276</v>
      </c>
      <c r="AY149" s="50">
        <v>5.4958089556114293</v>
      </c>
      <c r="AZ149" s="50">
        <v>6.1828096599020554</v>
      </c>
      <c r="BA149" s="50">
        <v>7.6569322723009696</v>
      </c>
      <c r="BB149" s="50">
        <v>7.8375147072116551</v>
      </c>
      <c r="BC149" s="50">
        <v>4.5284070373995498</v>
      </c>
      <c r="BE149" s="50">
        <v>32.863463550255588</v>
      </c>
      <c r="BF149" s="50">
        <v>14.931291794736135</v>
      </c>
      <c r="BG149" s="50">
        <v>35.165956909836211</v>
      </c>
      <c r="BH149" s="50">
        <v>29.014253412905479</v>
      </c>
      <c r="BI149" s="50">
        <v>12.220788666117517</v>
      </c>
      <c r="BJ149" s="50">
        <v>9.7382947965996234</v>
      </c>
      <c r="BK149" s="50">
        <v>15.218376121310616</v>
      </c>
      <c r="BL149" s="50">
        <v>14.065400346056707</v>
      </c>
      <c r="BM149" s="50">
        <v>26.607881343524674</v>
      </c>
      <c r="BN149" s="50">
        <v>38.754115259439217</v>
      </c>
      <c r="BO149" s="50">
        <v>24.67588899359567</v>
      </c>
      <c r="BP149" s="50">
        <v>13.496255201763821</v>
      </c>
      <c r="BR149" s="50">
        <v>19.538180553295497</v>
      </c>
      <c r="BS149" s="50">
        <v>15.665489239192985</v>
      </c>
      <c r="BT149" s="50">
        <v>19.569424972573508</v>
      </c>
      <c r="BU149" s="50">
        <v>7.732860857852752</v>
      </c>
      <c r="BV149" s="50">
        <v>12.016355954497458</v>
      </c>
      <c r="BW149" s="50">
        <v>16.472687843089538</v>
      </c>
      <c r="BX149" s="50">
        <v>7.5241560833901362</v>
      </c>
      <c r="BY149" s="50">
        <v>7.0399219501085089</v>
      </c>
      <c r="BZ149" s="50">
        <v>13.484056116752114</v>
      </c>
      <c r="CA149" s="50">
        <v>13.890521717391515</v>
      </c>
      <c r="CB149" s="50">
        <v>25.823425054513319</v>
      </c>
      <c r="CC149" s="50">
        <v>37.246282408650806</v>
      </c>
      <c r="CE149" s="50">
        <v>5.4026616503466007</v>
      </c>
      <c r="CF149" s="50">
        <v>11.779155771775406</v>
      </c>
      <c r="CG149" s="50">
        <v>21.975093963353714</v>
      </c>
      <c r="CH149" s="50">
        <v>14.280563313932261</v>
      </c>
      <c r="CI149" s="50">
        <v>15.007865565664639</v>
      </c>
      <c r="CJ149" s="50">
        <v>4.6295203007426213</v>
      </c>
      <c r="CK149" s="50">
        <v>5.8511526334395008</v>
      </c>
      <c r="CL149" s="50">
        <v>3.7539520285825203</v>
      </c>
      <c r="CM149" s="50">
        <v>6.7847282073701205</v>
      </c>
      <c r="CN149" s="50">
        <v>12.35835723567993</v>
      </c>
      <c r="CO149" s="50">
        <v>3.8841354951487297</v>
      </c>
      <c r="CP149" s="50">
        <v>4.5049235560177792</v>
      </c>
      <c r="CR149" s="50">
        <v>22.726509864619839</v>
      </c>
      <c r="CS149" s="50">
        <v>8.3141080727893435</v>
      </c>
      <c r="CT149" s="50">
        <v>15.430846039776068</v>
      </c>
      <c r="CU149" s="50">
        <v>30.5514980151139</v>
      </c>
      <c r="CV149" s="50">
        <v>9.1799433124510017</v>
      </c>
      <c r="CW149" s="50">
        <v>12.863723658855992</v>
      </c>
      <c r="CX149" s="50">
        <v>7.723902147574397</v>
      </c>
      <c r="CY149" s="50">
        <v>13.667815727325666</v>
      </c>
      <c r="CZ149" s="50">
        <v>13.010829628090901</v>
      </c>
      <c r="DA149" s="50">
        <v>13.471864385016264</v>
      </c>
      <c r="DB149" s="50">
        <v>7.9431085549140992</v>
      </c>
      <c r="DC149" s="50">
        <v>5.7955160572871876</v>
      </c>
      <c r="DD149" s="81"/>
      <c r="DE149" s="50">
        <v>9.4275219816257891</v>
      </c>
      <c r="DF149" s="50">
        <v>9.9352431657679432</v>
      </c>
      <c r="DG149" s="50">
        <v>9.9359538073559985</v>
      </c>
      <c r="DH149" s="50">
        <v>20.90979365514324</v>
      </c>
      <c r="DI149" s="50">
        <v>15.377544373531038</v>
      </c>
      <c r="DJ149" s="50">
        <v>10.78833059189766</v>
      </c>
      <c r="DK149" s="50">
        <v>4.9902331279760634</v>
      </c>
      <c r="DL149" s="50">
        <v>6.177985621373332</v>
      </c>
      <c r="DM149" s="50">
        <v>10.233369866791573</v>
      </c>
      <c r="DN149" s="50">
        <v>4.2181964601567747</v>
      </c>
      <c r="DO149" s="50">
        <v>12.645150312572513</v>
      </c>
      <c r="DP149" s="50">
        <v>11.416762179923374</v>
      </c>
      <c r="DQ149" s="81"/>
      <c r="DS149" s="50">
        <v>33.664253223722852</v>
      </c>
      <c r="DT149" s="50">
        <v>12.741985760626505</v>
      </c>
      <c r="DU149" s="50">
        <v>27.492873063308384</v>
      </c>
      <c r="DV149" s="50">
        <v>22.078827902367209</v>
      </c>
      <c r="DW149" s="50">
        <v>22.588634549857513</v>
      </c>
      <c r="DX149" s="50">
        <v>14.858199891792387</v>
      </c>
      <c r="DY149" s="50">
        <v>14.241740638368249</v>
      </c>
      <c r="DZ149" s="50">
        <v>13.667815727325655</v>
      </c>
      <c r="EA149" s="50">
        <v>13.942832193248107</v>
      </c>
      <c r="EB149" s="50">
        <v>26.947961911406399</v>
      </c>
      <c r="EC149" s="50">
        <v>13.408585829031342</v>
      </c>
      <c r="ED149" s="50">
        <v>34.660530650212181</v>
      </c>
      <c r="EF149" s="50">
        <v>71.293243248888842</v>
      </c>
      <c r="EG149" s="50">
        <v>37.795794807535493</v>
      </c>
      <c r="EH149" s="50">
        <v>70.563378144866647</v>
      </c>
      <c r="EI149" s="50">
        <v>26.252939019958152</v>
      </c>
      <c r="EJ149" s="50">
        <v>18.555831161540834</v>
      </c>
      <c r="EK149" s="50">
        <v>31.605916543452491</v>
      </c>
      <c r="EL149" s="50">
        <v>29.41683305805655</v>
      </c>
      <c r="EM149" s="50">
        <v>18.676781338311976</v>
      </c>
      <c r="EN149" s="50">
        <v>43.746455077931152</v>
      </c>
      <c r="EO149" s="50">
        <v>60.049587393610395</v>
      </c>
      <c r="EP149" s="50">
        <v>88.446143945922557</v>
      </c>
      <c r="EQ149" s="50">
        <v>61.03722545197143</v>
      </c>
      <c r="ES149" s="50">
        <v>4.8905145461827226</v>
      </c>
      <c r="ET149" s="50">
        <v>3.100755089232015</v>
      </c>
      <c r="EU149" s="50">
        <v>16.190051776796995</v>
      </c>
      <c r="EV149" s="50">
        <v>10.423262652802961</v>
      </c>
      <c r="EW149" s="50">
        <v>8.2505345656572082</v>
      </c>
      <c r="EX149" s="50">
        <v>6.1083187830701231</v>
      </c>
      <c r="EY149" s="50">
        <v>4.3085833425225335</v>
      </c>
      <c r="EZ149" s="50">
        <v>4.9277518072749462</v>
      </c>
      <c r="FA149" s="50">
        <v>7.1080139999307637</v>
      </c>
      <c r="FB149" s="50">
        <v>5.3630657540303366</v>
      </c>
      <c r="FC149" s="50">
        <v>0</v>
      </c>
      <c r="FD149" s="50">
        <v>4.1846300681504625</v>
      </c>
      <c r="FF149" s="50">
        <v>95.470109278632762</v>
      </c>
      <c r="FG149" s="50">
        <v>88.817698768256733</v>
      </c>
      <c r="FH149" s="50">
        <v>106.99641758113438</v>
      </c>
      <c r="FI149" s="50">
        <v>89.370953589537095</v>
      </c>
      <c r="FJ149" s="50">
        <v>41.014497392622893</v>
      </c>
      <c r="FK149" s="50">
        <v>6.6582097589079607</v>
      </c>
      <c r="FL149" s="50">
        <v>20.977389918595044</v>
      </c>
      <c r="FM149" s="50">
        <v>26.334078724583183</v>
      </c>
      <c r="FN149" s="50">
        <v>41.308645948657684</v>
      </c>
      <c r="FO149" s="50">
        <v>51.29007051665117</v>
      </c>
      <c r="FP149" s="50">
        <v>82.324169257735633</v>
      </c>
      <c r="FQ149" s="50">
        <v>93.535737307383556</v>
      </c>
      <c r="FS149" s="50">
        <v>10.156447852829601</v>
      </c>
      <c r="FT149" s="50">
        <v>2.885807167095388</v>
      </c>
      <c r="FU149" s="50">
        <v>5.8791039523864983</v>
      </c>
      <c r="FV149" s="50">
        <v>3.1327653858938098</v>
      </c>
      <c r="FW149" s="50">
        <v>5.1937184929093085</v>
      </c>
      <c r="FX149" s="50">
        <v>2.4977578434512382</v>
      </c>
      <c r="FY149" s="50">
        <v>2.6715146053284933</v>
      </c>
      <c r="FZ149" s="50">
        <v>5.3105728257316391</v>
      </c>
      <c r="GA149" s="50">
        <v>7.3739141959293155</v>
      </c>
      <c r="GB149" s="50">
        <v>0</v>
      </c>
      <c r="GC149" s="50">
        <v>3.8513119892796008</v>
      </c>
      <c r="GD149" s="50">
        <v>2.8556023320464337</v>
      </c>
    </row>
    <row r="150" spans="4:186" ht="15.75" thickBot="1" x14ac:dyDescent="0.3">
      <c r="D150" s="39">
        <v>0.5</v>
      </c>
      <c r="E150" s="50">
        <v>30.621613114813989</v>
      </c>
      <c r="F150" s="50">
        <v>24.514784679173957</v>
      </c>
      <c r="G150" s="50">
        <v>33.798969951302631</v>
      </c>
      <c r="H150" s="50">
        <v>10.066524757432619</v>
      </c>
      <c r="I150" s="50">
        <v>16.747320446872589</v>
      </c>
      <c r="J150" s="50">
        <v>17.292272068137368</v>
      </c>
      <c r="K150" s="50">
        <v>12.061586858010969</v>
      </c>
      <c r="L150" s="50">
        <v>20.651659913515164</v>
      </c>
      <c r="M150" s="50">
        <v>27.408065557767848</v>
      </c>
      <c r="N150" s="50">
        <v>31.257482532299615</v>
      </c>
      <c r="O150" s="50">
        <v>9.6372060423389705</v>
      </c>
      <c r="P150" s="50">
        <v>8.7343346360696916</v>
      </c>
      <c r="R150" s="50">
        <v>22.417076035944252</v>
      </c>
      <c r="S150" s="50">
        <v>15.310142124739752</v>
      </c>
      <c r="T150" s="50">
        <v>20.879313969057442</v>
      </c>
      <c r="U150" s="50">
        <v>5.9903818859700255</v>
      </c>
      <c r="V150" s="50">
        <v>24.840313183838461</v>
      </c>
      <c r="W150" s="50">
        <v>8.5524046222817738</v>
      </c>
      <c r="X150" s="50">
        <v>9.2556538052292314</v>
      </c>
      <c r="Y150" s="50">
        <v>10.648797985199044</v>
      </c>
      <c r="Z150" s="50">
        <v>19.717767256792975</v>
      </c>
      <c r="AA150" s="50">
        <v>13.277794913813162</v>
      </c>
      <c r="AB150" s="50">
        <v>4.0963579858129231</v>
      </c>
      <c r="AC150" s="50">
        <v>8.7343346360697041</v>
      </c>
      <c r="AE150" s="50">
        <v>19.946959839471806</v>
      </c>
      <c r="AF150" s="50">
        <v>6.8405802575767636</v>
      </c>
      <c r="AG150" s="50">
        <v>39.598005610806375</v>
      </c>
      <c r="AH150" s="50">
        <v>18.261712549154336</v>
      </c>
      <c r="AI150" s="50">
        <v>14.496202940287196</v>
      </c>
      <c r="AJ150" s="50">
        <v>13.109520710660473</v>
      </c>
      <c r="AK150" s="50">
        <v>11.636450159755976</v>
      </c>
      <c r="AL150" s="50">
        <v>8.2505345656572171</v>
      </c>
      <c r="AM150" s="50">
        <v>18.138600296152273</v>
      </c>
      <c r="AN150" s="50">
        <v>17.374924234976604</v>
      </c>
      <c r="AO150" s="50">
        <v>5.3415895567078495</v>
      </c>
      <c r="AP150" s="50">
        <v>17.288434173928941</v>
      </c>
      <c r="AR150" s="50">
        <v>21.605678379275183</v>
      </c>
      <c r="AS150" s="50">
        <v>6.9266603815782295</v>
      </c>
      <c r="AT150" s="50">
        <v>10.627972440938233</v>
      </c>
      <c r="AU150" s="50">
        <v>19.459176904163268</v>
      </c>
      <c r="AV150" s="50">
        <v>14.115633871344055</v>
      </c>
      <c r="AW150" s="50">
        <v>6.0934927730840931</v>
      </c>
      <c r="AX150" s="50">
        <v>7.360355886881254</v>
      </c>
      <c r="AY150" s="50">
        <v>6.6374461259921178</v>
      </c>
      <c r="AZ150" s="50">
        <v>6.5488047625840302</v>
      </c>
      <c r="BA150" s="50">
        <v>9.6795124921697866</v>
      </c>
      <c r="BB150" s="50">
        <v>7.5263563434649123</v>
      </c>
      <c r="BC150" s="50">
        <v>6.0059867567466583</v>
      </c>
      <c r="BE150" s="50">
        <v>29.498888333167336</v>
      </c>
      <c r="BF150" s="50">
        <v>16.73323523276915</v>
      </c>
      <c r="BG150" s="50">
        <v>36.616724422798825</v>
      </c>
      <c r="BH150" s="50">
        <v>33.324574008128558</v>
      </c>
      <c r="BI150" s="50">
        <v>12.496954350521635</v>
      </c>
      <c r="BJ150" s="50">
        <v>10.254354214056033</v>
      </c>
      <c r="BK150" s="50">
        <v>17.958907234402432</v>
      </c>
      <c r="BL150" s="50">
        <v>14.877287424357311</v>
      </c>
      <c r="BM150" s="50">
        <v>27.408065557767824</v>
      </c>
      <c r="BN150" s="50">
        <v>40.302102828466118</v>
      </c>
      <c r="BO150" s="50">
        <v>21.626834579653014</v>
      </c>
      <c r="BP150" s="50">
        <v>13.447502972504752</v>
      </c>
      <c r="BR150" s="50">
        <v>21.605678379275172</v>
      </c>
      <c r="BS150" s="50">
        <v>22.842658753917434</v>
      </c>
      <c r="BT150" s="50">
        <v>24.028547145259914</v>
      </c>
      <c r="BU150" s="50">
        <v>10.087280472052573</v>
      </c>
      <c r="BV150" s="50">
        <v>14.98168906186104</v>
      </c>
      <c r="BW150" s="50">
        <v>19.202857363244046</v>
      </c>
      <c r="BX150" s="50">
        <v>9.8170407358383205</v>
      </c>
      <c r="BY150" s="50">
        <v>8.6796692793801338</v>
      </c>
      <c r="BZ150" s="50">
        <v>17.203187842683985</v>
      </c>
      <c r="CA150" s="50">
        <v>18.435404294613637</v>
      </c>
      <c r="CB150" s="50">
        <v>26.607881343524664</v>
      </c>
      <c r="CC150" s="50">
        <v>36.902048269860856</v>
      </c>
      <c r="CE150" s="50">
        <v>7.1509930667743271</v>
      </c>
      <c r="CF150" s="50">
        <v>16.952445152797608</v>
      </c>
      <c r="CG150" s="50">
        <v>24.65766455637544</v>
      </c>
      <c r="CH150" s="50">
        <v>16.072790551617533</v>
      </c>
      <c r="CI150" s="50">
        <v>18.225913079298095</v>
      </c>
      <c r="CJ150" s="50">
        <v>5.9319870247516437</v>
      </c>
      <c r="CK150" s="50">
        <v>7.2149836783110635</v>
      </c>
      <c r="CL150" s="50">
        <v>4.4118014996971819</v>
      </c>
      <c r="CM150" s="50">
        <v>7.9431085549140805</v>
      </c>
      <c r="CN150" s="50">
        <v>12.061586858010969</v>
      </c>
      <c r="CO150" s="50">
        <v>4.5926155303317717</v>
      </c>
      <c r="CP150" s="50">
        <v>5.1679858305208084</v>
      </c>
      <c r="CR150" s="50">
        <v>27.768061848282553</v>
      </c>
      <c r="CS150" s="50">
        <v>9.3522408631901168</v>
      </c>
      <c r="CT150" s="50">
        <v>17.753048413404738</v>
      </c>
      <c r="CU150" s="50">
        <v>31.295912109000788</v>
      </c>
      <c r="CV150" s="50">
        <v>9.6209672128392505</v>
      </c>
      <c r="CW150" s="50">
        <v>13.994440403252401</v>
      </c>
      <c r="CX150" s="50">
        <v>8.7343346360696916</v>
      </c>
      <c r="CY150" s="50">
        <v>14.317764004868716</v>
      </c>
      <c r="CZ150" s="50">
        <v>15.101476723310588</v>
      </c>
      <c r="DA150" s="50">
        <v>15.511029259930162</v>
      </c>
      <c r="DB150" s="50">
        <v>9.026029828742093</v>
      </c>
      <c r="DC150" s="50">
        <v>6.744253571506106</v>
      </c>
      <c r="DD150" s="81"/>
      <c r="DE150" s="50">
        <v>8.1455078130877254</v>
      </c>
      <c r="DF150" s="50">
        <v>10.045797533837185</v>
      </c>
      <c r="DG150" s="50">
        <v>10.837453444301055</v>
      </c>
      <c r="DH150" s="50">
        <v>22.289547008150244</v>
      </c>
      <c r="DI150" s="50">
        <v>16.355913289557918</v>
      </c>
      <c r="DJ150" s="50">
        <v>13.763202835708366</v>
      </c>
      <c r="DK150" s="50">
        <v>5.9917993923261879</v>
      </c>
      <c r="DL150" s="50">
        <v>6.4868291053905969</v>
      </c>
      <c r="DM150" s="50">
        <v>9.9015030736425746</v>
      </c>
      <c r="DN150" s="50">
        <v>6.0201964987088958</v>
      </c>
      <c r="DO150" s="50">
        <v>16.646083141511347</v>
      </c>
      <c r="DP150" s="50">
        <v>13.471864385016273</v>
      </c>
      <c r="DQ150" s="81"/>
      <c r="DS150" s="50">
        <v>43.680589746456256</v>
      </c>
      <c r="DT150" s="50">
        <v>14.086914380929793</v>
      </c>
      <c r="DU150" s="50">
        <v>29.375862544368079</v>
      </c>
      <c r="DV150" s="50">
        <v>23.912832395587909</v>
      </c>
      <c r="DW150" s="50">
        <v>26.793606419864258</v>
      </c>
      <c r="DX150" s="50">
        <v>16.879163791254715</v>
      </c>
      <c r="DY150" s="50">
        <v>14.903342212531228</v>
      </c>
      <c r="DZ150" s="50">
        <v>15.591489770483287</v>
      </c>
      <c r="EA150" s="50">
        <v>16.849910480973051</v>
      </c>
      <c r="EB150" s="50">
        <v>28.283987038415749</v>
      </c>
      <c r="EC150" s="50">
        <v>13.686693545289353</v>
      </c>
      <c r="ED150" s="50">
        <v>37.198305236695539</v>
      </c>
      <c r="EF150" s="50">
        <v>72.755623634029362</v>
      </c>
      <c r="EG150" s="50">
        <v>36.048820094896811</v>
      </c>
      <c r="EH150" s="50">
        <v>72.179832143050263</v>
      </c>
      <c r="EI150" s="50">
        <v>26.449736847173909</v>
      </c>
      <c r="EJ150" s="50">
        <v>18.859190291247817</v>
      </c>
      <c r="EK150" s="50">
        <v>33.003412366944886</v>
      </c>
      <c r="EL150" s="50">
        <v>32.555508073051733</v>
      </c>
      <c r="EM150" s="50">
        <v>18.798255959474133</v>
      </c>
      <c r="EN150" s="50">
        <v>44.635809674810069</v>
      </c>
      <c r="EO150" s="50">
        <v>61.037225451971395</v>
      </c>
      <c r="EP150" s="50">
        <v>91.154357338525074</v>
      </c>
      <c r="EQ150" s="50">
        <v>61.03722545197143</v>
      </c>
      <c r="ES150" s="50">
        <v>7.5406684902709848</v>
      </c>
      <c r="ET150" s="50">
        <v>3.9646250008539736</v>
      </c>
      <c r="EU150" s="50">
        <v>15.034072542693911</v>
      </c>
      <c r="EV150" s="50">
        <v>11.749568176928319</v>
      </c>
      <c r="EW150" s="50">
        <v>10.732372213497296</v>
      </c>
      <c r="EX150" s="50">
        <v>7.6291428041622282</v>
      </c>
      <c r="EY150" s="50">
        <v>4.4002522869818899</v>
      </c>
      <c r="EZ150" s="50">
        <v>6.5167682695137392</v>
      </c>
      <c r="FA150" s="50">
        <v>8.3860441114623701</v>
      </c>
      <c r="FB150" s="50">
        <v>6.6222806037765931</v>
      </c>
      <c r="FC150" s="50">
        <v>2.5837900849713429</v>
      </c>
      <c r="FD150" s="50">
        <v>4.8781439419027421</v>
      </c>
      <c r="FF150" s="50">
        <v>109.68822157749523</v>
      </c>
      <c r="FG150" s="50">
        <v>89.720922718931362</v>
      </c>
      <c r="FH150" s="50">
        <v>91.178328919360794</v>
      </c>
      <c r="FI150" s="50">
        <v>86.951220584898977</v>
      </c>
      <c r="FJ150" s="50">
        <v>43.096064112988671</v>
      </c>
      <c r="FK150" s="50">
        <v>5.9319870247516366</v>
      </c>
      <c r="FL150" s="50">
        <v>15.324365592917372</v>
      </c>
      <c r="FM150" s="50">
        <v>36.003576144251177</v>
      </c>
      <c r="FN150" s="50">
        <v>39.424933770759736</v>
      </c>
      <c r="FO150" s="50">
        <v>60.115096028631719</v>
      </c>
      <c r="FP150" s="50">
        <v>83.987234014649175</v>
      </c>
      <c r="FQ150" s="50">
        <v>90.277526774287338</v>
      </c>
      <c r="FS150" s="50">
        <v>11.791896880213983</v>
      </c>
      <c r="FT150" s="50">
        <v>4.6040173970329539</v>
      </c>
      <c r="FU150" s="50">
        <v>11.482375595598521</v>
      </c>
      <c r="FV150" s="50">
        <v>3.9948932372673576</v>
      </c>
      <c r="FW150" s="50">
        <v>4.0086131092875297</v>
      </c>
      <c r="FX150" s="50">
        <v>7.34032010557332</v>
      </c>
      <c r="FY150" s="50">
        <v>5.0659051396060963</v>
      </c>
      <c r="FZ150" s="50">
        <v>7.5406684902709848</v>
      </c>
      <c r="GA150" s="50">
        <v>8.8535626307830704</v>
      </c>
      <c r="GB150" s="50">
        <v>0</v>
      </c>
      <c r="GC150" s="50">
        <v>4.970599172493543</v>
      </c>
      <c r="GD150" s="50">
        <v>2.2777988672670411</v>
      </c>
    </row>
    <row r="151" spans="4:186" ht="15.75" thickBot="1" x14ac:dyDescent="0.3">
      <c r="D151" s="39">
        <v>0.54166666666666696</v>
      </c>
      <c r="E151" s="50">
        <v>25.804639828488689</v>
      </c>
      <c r="F151" s="50">
        <v>26.157704751337224</v>
      </c>
      <c r="G151" s="50">
        <v>33.888980476518952</v>
      </c>
      <c r="H151" s="50">
        <v>11.408032656524378</v>
      </c>
      <c r="I151" s="50">
        <v>21.672534479570128</v>
      </c>
      <c r="J151" s="50">
        <v>16.530351808959335</v>
      </c>
      <c r="K151" s="50">
        <v>14.445069996525444</v>
      </c>
      <c r="L151" s="50">
        <v>19.757591237884871</v>
      </c>
      <c r="M151" s="50">
        <v>25.054540582294816</v>
      </c>
      <c r="N151" s="50">
        <v>28.204201508533114</v>
      </c>
      <c r="O151" s="50">
        <v>10.853626296440954</v>
      </c>
      <c r="P151" s="50">
        <v>8.338743386896061</v>
      </c>
      <c r="R151" s="50">
        <v>26.986643190547337</v>
      </c>
      <c r="S151" s="50">
        <v>14.45145502810974</v>
      </c>
      <c r="T151" s="50">
        <v>26.258005361783301</v>
      </c>
      <c r="U151" s="50">
        <v>6.5799400739478475</v>
      </c>
      <c r="V151" s="50">
        <v>24.876950808003649</v>
      </c>
      <c r="W151" s="50">
        <v>9.4172783874678352</v>
      </c>
      <c r="X151" s="50">
        <v>9.955865532515352</v>
      </c>
      <c r="Y151" s="50">
        <v>10.565658755152594</v>
      </c>
      <c r="Z151" s="50">
        <v>19.685318935402769</v>
      </c>
      <c r="AA151" s="50">
        <v>12.427526985521567</v>
      </c>
      <c r="AB151" s="50">
        <v>4.4951627832579453</v>
      </c>
      <c r="AC151" s="50">
        <v>8.918209391435413</v>
      </c>
      <c r="AE151" s="50">
        <v>16.691026979958785</v>
      </c>
      <c r="AF151" s="50">
        <v>9.1214182393450152</v>
      </c>
      <c r="AG151" s="50">
        <v>42.307420626444447</v>
      </c>
      <c r="AH151" s="50">
        <v>22.822201116127012</v>
      </c>
      <c r="AI151" s="50">
        <v>13.865658020939694</v>
      </c>
      <c r="AJ151" s="50">
        <v>11.363001000748051</v>
      </c>
      <c r="AK151" s="50">
        <v>10.359706348787892</v>
      </c>
      <c r="AL151" s="50">
        <v>7.6903686106428726</v>
      </c>
      <c r="AM151" s="50">
        <v>18.354411421142398</v>
      </c>
      <c r="AN151" s="50">
        <v>18.465462013093095</v>
      </c>
      <c r="AO151" s="50">
        <v>6.0197224799301825</v>
      </c>
      <c r="AP151" s="50">
        <v>16.467114586846137</v>
      </c>
      <c r="AR151" s="50">
        <v>21.907616751710457</v>
      </c>
      <c r="AS151" s="50">
        <v>7.1185721969190006</v>
      </c>
      <c r="AT151" s="50">
        <v>9.5239171691819653</v>
      </c>
      <c r="AU151" s="50">
        <v>20.077055197373738</v>
      </c>
      <c r="AV151" s="50">
        <v>14.165986857990822</v>
      </c>
      <c r="AW151" s="50">
        <v>7.6291428041622282</v>
      </c>
      <c r="AX151" s="50">
        <v>6.8522007198585957</v>
      </c>
      <c r="AY151" s="50">
        <v>6.790376726956195</v>
      </c>
      <c r="AZ151" s="50">
        <v>6.6111739146959021</v>
      </c>
      <c r="BA151" s="50">
        <v>10.421208403172926</v>
      </c>
      <c r="BB151" s="50">
        <v>8.9682942058128337</v>
      </c>
      <c r="BC151" s="50">
        <v>6.1779856213733266</v>
      </c>
      <c r="BE151" s="50">
        <v>28.084804765400289</v>
      </c>
      <c r="BF151" s="50">
        <v>17.364612707509821</v>
      </c>
      <c r="BG151" s="50">
        <v>38.754115259439153</v>
      </c>
      <c r="BH151" s="50">
        <v>34.630055390542339</v>
      </c>
      <c r="BI151" s="50">
        <v>14.851263020772567</v>
      </c>
      <c r="BJ151" s="50">
        <v>10.551154028548527</v>
      </c>
      <c r="BK151" s="50">
        <v>16.578818772130735</v>
      </c>
      <c r="BL151" s="50">
        <v>14.851263020772558</v>
      </c>
      <c r="BM151" s="50">
        <v>29.224602428306437</v>
      </c>
      <c r="BN151" s="50">
        <v>41.219569500770035</v>
      </c>
      <c r="BO151" s="50">
        <v>19.491376307848935</v>
      </c>
      <c r="BP151" s="50">
        <v>9.8962100393246804</v>
      </c>
      <c r="BR151" s="50">
        <v>25.430845973126413</v>
      </c>
      <c r="BS151" s="50">
        <v>25.492005487304461</v>
      </c>
      <c r="BT151" s="50">
        <v>24.100309807160709</v>
      </c>
      <c r="BU151" s="50">
        <v>12.121313794472259</v>
      </c>
      <c r="BV151" s="50">
        <v>15.943367903871376</v>
      </c>
      <c r="BW151" s="50">
        <v>18.540749207934915</v>
      </c>
      <c r="BX151" s="50">
        <v>11.570250539244904</v>
      </c>
      <c r="BY151" s="50">
        <v>10.359706348787887</v>
      </c>
      <c r="BZ151" s="50">
        <v>23.326939450398619</v>
      </c>
      <c r="CA151" s="50">
        <v>20.684080095848728</v>
      </c>
      <c r="CB151" s="50">
        <v>27.246762987695572</v>
      </c>
      <c r="CC151" s="50">
        <v>47.807448673454829</v>
      </c>
      <c r="CE151" s="50">
        <v>9.5626584797694232</v>
      </c>
      <c r="CF151" s="50">
        <v>20.509643928834137</v>
      </c>
      <c r="CG151" s="50">
        <v>26.601492385329578</v>
      </c>
      <c r="CH151" s="50">
        <v>17.411528698169043</v>
      </c>
      <c r="CI151" s="50">
        <v>19.820580323069859</v>
      </c>
      <c r="CJ151" s="50">
        <v>6.8006547929129866</v>
      </c>
      <c r="CK151" s="50">
        <v>7.75753302416752</v>
      </c>
      <c r="CL151" s="50">
        <v>4.7192196248249507</v>
      </c>
      <c r="CM151" s="50">
        <v>9.0840127130626609</v>
      </c>
      <c r="CN151" s="50">
        <v>13.326136352771089</v>
      </c>
      <c r="CO151" s="50">
        <v>5.5477177857428845</v>
      </c>
      <c r="CP151" s="50">
        <v>5.5360547528748087</v>
      </c>
      <c r="CR151" s="50">
        <v>28.005394431442678</v>
      </c>
      <c r="CS151" s="50">
        <v>8.4320369385794915</v>
      </c>
      <c r="CT151" s="50">
        <v>20.425666693090104</v>
      </c>
      <c r="CU151" s="50">
        <v>28.721464031702958</v>
      </c>
      <c r="CV151" s="50">
        <v>11.135325118200443</v>
      </c>
      <c r="CW151" s="50">
        <v>14.858199891792395</v>
      </c>
      <c r="CX151" s="50">
        <v>9.2177467378644184</v>
      </c>
      <c r="CY151" s="50">
        <v>16.606823527656079</v>
      </c>
      <c r="CZ151" s="50">
        <v>17.173561234084598</v>
      </c>
      <c r="DA151" s="50">
        <v>17.087741264910289</v>
      </c>
      <c r="DB151" s="50">
        <v>10.594015807115149</v>
      </c>
      <c r="DC151" s="50">
        <v>7.723902147574397</v>
      </c>
      <c r="DD151" s="81"/>
      <c r="DE151" s="50">
        <v>7.2632263519903972</v>
      </c>
      <c r="DF151" s="50">
        <v>12.458076312920349</v>
      </c>
      <c r="DG151" s="50">
        <v>13.865658020939703</v>
      </c>
      <c r="DH151" s="50">
        <v>25.437046098082398</v>
      </c>
      <c r="DI151" s="50">
        <v>19.757591237884871</v>
      </c>
      <c r="DJ151" s="50">
        <v>16.90845093994821</v>
      </c>
      <c r="DK151" s="50">
        <v>7.2793549020318293</v>
      </c>
      <c r="DL151" s="50">
        <v>7.3116835961411617</v>
      </c>
      <c r="DM151" s="50">
        <v>10.723297294386468</v>
      </c>
      <c r="DN151" s="50">
        <v>7.0873819388458319</v>
      </c>
      <c r="DO151" s="50">
        <v>21.904246521971476</v>
      </c>
      <c r="DP151" s="50">
        <v>14.69575368290816</v>
      </c>
      <c r="DQ151" s="81"/>
      <c r="DS151" s="50">
        <v>52.668655628449393</v>
      </c>
      <c r="DT151" s="50">
        <v>13.81070831740705</v>
      </c>
      <c r="DU151" s="50">
        <v>31.902094288961802</v>
      </c>
      <c r="DV151" s="50">
        <v>26.64751571836117</v>
      </c>
      <c r="DW151" s="50">
        <v>25.729590026346571</v>
      </c>
      <c r="DX151" s="50">
        <v>17.025938310035887</v>
      </c>
      <c r="DY151" s="50">
        <v>13.374594983038826</v>
      </c>
      <c r="DZ151" s="50">
        <v>15.943367903871376</v>
      </c>
      <c r="EA151" s="50">
        <v>18.665672422322569</v>
      </c>
      <c r="EB151" s="50">
        <v>25.879835429132054</v>
      </c>
      <c r="EC151" s="50">
        <v>13.763202835708366</v>
      </c>
      <c r="ED151" s="50">
        <v>38.36117413264148</v>
      </c>
      <c r="EF151" s="50">
        <v>72.241538026450783</v>
      </c>
      <c r="EG151" s="50">
        <v>35.841345381873097</v>
      </c>
      <c r="EH151" s="50">
        <v>70.126754840234497</v>
      </c>
      <c r="EI151" s="50">
        <v>26.252939019958152</v>
      </c>
      <c r="EJ151" s="50">
        <v>18.95083846426332</v>
      </c>
      <c r="EK151" s="50">
        <v>33.094961308919643</v>
      </c>
      <c r="EL151" s="50">
        <v>34.250620630826873</v>
      </c>
      <c r="EM151" s="50">
        <v>18.950838464263285</v>
      </c>
      <c r="EN151" s="50">
        <v>47.434278605332501</v>
      </c>
      <c r="EO151" s="50">
        <v>59.07266113919615</v>
      </c>
      <c r="EP151" s="50">
        <v>90.983496357094978</v>
      </c>
      <c r="EQ151" s="50">
        <v>61.968736925546679</v>
      </c>
      <c r="ES151" s="50">
        <v>8.180417084892623</v>
      </c>
      <c r="ET151" s="50">
        <v>5.1652338116167513</v>
      </c>
      <c r="EU151" s="50">
        <v>16.272841654338368</v>
      </c>
      <c r="EV151" s="50">
        <v>12.961670374274087</v>
      </c>
      <c r="EW151" s="50">
        <v>8.825952788029598</v>
      </c>
      <c r="EX151" s="50">
        <v>7.9431085549140894</v>
      </c>
      <c r="EY151" s="50">
        <v>4.5637850580533188</v>
      </c>
      <c r="EZ151" s="50">
        <v>6.2069675239874629</v>
      </c>
      <c r="FA151" s="50">
        <v>9.5768899074819824</v>
      </c>
      <c r="FB151" s="50">
        <v>7.0557183285547405</v>
      </c>
      <c r="FC151" s="50">
        <v>2.7866163795230365</v>
      </c>
      <c r="FD151" s="50">
        <v>6.077259594655481</v>
      </c>
      <c r="FF151" s="50">
        <v>89.785253948040392</v>
      </c>
      <c r="FG151" s="50">
        <v>95.26914528226628</v>
      </c>
      <c r="FH151" s="50">
        <v>96.312623316757296</v>
      </c>
      <c r="FI151" s="50">
        <v>89.459276480850079</v>
      </c>
      <c r="FJ151" s="50">
        <v>35.676272919416746</v>
      </c>
      <c r="FK151" s="50">
        <v>5.816338250792775</v>
      </c>
      <c r="FL151" s="50">
        <v>17.288434173928941</v>
      </c>
      <c r="FM151" s="50">
        <v>35.027629440987077</v>
      </c>
      <c r="FN151" s="50">
        <v>49.323559119350271</v>
      </c>
      <c r="FO151" s="50">
        <v>53.825944436067793</v>
      </c>
      <c r="FP151" s="50">
        <v>79.064192519228811</v>
      </c>
      <c r="FQ151" s="50">
        <v>87.592166046505994</v>
      </c>
      <c r="FS151" s="50">
        <v>11.351399196827863</v>
      </c>
      <c r="FT151" s="50">
        <v>4.9965101500433411</v>
      </c>
      <c r="FU151" s="50">
        <v>9.8763779609831968</v>
      </c>
      <c r="FV151" s="50">
        <v>4.4349605155402987</v>
      </c>
      <c r="FW151" s="50">
        <v>2.9801027151579942</v>
      </c>
      <c r="FX151" s="50">
        <v>5.0355452097950568</v>
      </c>
      <c r="FY151" s="50">
        <v>6.0059867567466583</v>
      </c>
      <c r="FZ151" s="50">
        <v>8.5890680386954248</v>
      </c>
      <c r="GA151" s="50">
        <v>7.0425530408811259</v>
      </c>
      <c r="GB151" s="50">
        <v>4.0959912791421749</v>
      </c>
      <c r="GC151" s="50">
        <v>5.5199329404073039</v>
      </c>
      <c r="GD151" s="50">
        <v>3.9546378995580955</v>
      </c>
    </row>
    <row r="152" spans="4:186" ht="15.75" thickBot="1" x14ac:dyDescent="0.3">
      <c r="D152" s="39">
        <v>0.58333333333333304</v>
      </c>
      <c r="E152" s="50">
        <v>28.765862014905686</v>
      </c>
      <c r="F152" s="50">
        <v>24.91886647031361</v>
      </c>
      <c r="G152" s="50">
        <v>30.244262956814879</v>
      </c>
      <c r="H152" s="50">
        <v>13.035455797514281</v>
      </c>
      <c r="I152" s="50">
        <v>20.911971909914914</v>
      </c>
      <c r="J152" s="50">
        <v>18.917199739975626</v>
      </c>
      <c r="K152" s="50">
        <v>15.377544373531029</v>
      </c>
      <c r="L152" s="50">
        <v>16.860286815791625</v>
      </c>
      <c r="M152" s="50">
        <v>21.42031978896032</v>
      </c>
      <c r="N152" s="50">
        <v>29.58109605649279</v>
      </c>
      <c r="O152" s="50">
        <v>8.5338124448358705</v>
      </c>
      <c r="P152" s="50">
        <v>7.0083999584446453</v>
      </c>
      <c r="R152" s="50">
        <v>24.950334096489794</v>
      </c>
      <c r="S152" s="50">
        <v>13.538136491413542</v>
      </c>
      <c r="T152" s="50">
        <v>25.692119755500048</v>
      </c>
      <c r="U152" s="50">
        <v>7.1408960481568622</v>
      </c>
      <c r="V152" s="50">
        <v>24.621242605757537</v>
      </c>
      <c r="W152" s="50">
        <v>10.254354214056058</v>
      </c>
      <c r="X152" s="50">
        <v>8.8259527880296123</v>
      </c>
      <c r="Y152" s="50">
        <v>11.264637286868815</v>
      </c>
      <c r="Z152" s="50">
        <v>19.459176904163293</v>
      </c>
      <c r="AA152" s="50">
        <v>9.9160686488707004</v>
      </c>
      <c r="AB152" s="50">
        <v>4.9835434346778582</v>
      </c>
      <c r="AC152" s="50">
        <v>9.1234321926313573</v>
      </c>
      <c r="AE152" s="50">
        <v>17.490692367927288</v>
      </c>
      <c r="AF152" s="50">
        <v>8.2166781157603399</v>
      </c>
      <c r="AG152" s="50">
        <v>47.130406029447322</v>
      </c>
      <c r="AH152" s="50">
        <v>25.092617385180937</v>
      </c>
      <c r="AI152" s="50">
        <v>13.965291112047938</v>
      </c>
      <c r="AJ152" s="50">
        <v>11.888068545703174</v>
      </c>
      <c r="AK152" s="50">
        <v>11.725108447856931</v>
      </c>
      <c r="AL152" s="50">
        <v>9.4083213317642951</v>
      </c>
      <c r="AM152" s="50">
        <v>14.777692060715195</v>
      </c>
      <c r="AN152" s="50">
        <v>19.042783073159868</v>
      </c>
      <c r="AO152" s="50">
        <v>6.1828096599020599</v>
      </c>
      <c r="AP152" s="50">
        <v>16.747320446872589</v>
      </c>
      <c r="AR152" s="50">
        <v>24.028547145259928</v>
      </c>
      <c r="AS152" s="50">
        <v>5.9715705120935425</v>
      </c>
      <c r="AT152" s="50">
        <v>9.3508758382535948</v>
      </c>
      <c r="AU152" s="50">
        <v>21.904246521971466</v>
      </c>
      <c r="AV152" s="50">
        <v>15.086577987338668</v>
      </c>
      <c r="AW152" s="50">
        <v>8.5338124448358652</v>
      </c>
      <c r="AX152" s="50">
        <v>7.7239021475743872</v>
      </c>
      <c r="AY152" s="50">
        <v>7.7575330241675138</v>
      </c>
      <c r="AZ152" s="50">
        <v>6.9289656823297578</v>
      </c>
      <c r="BA152" s="50">
        <v>8.9552912957759183</v>
      </c>
      <c r="BB152" s="50">
        <v>8.1676054615849587</v>
      </c>
      <c r="BC152" s="50">
        <v>7.1032492059586732</v>
      </c>
      <c r="BE152" s="50">
        <v>30.959659166668047</v>
      </c>
      <c r="BF152" s="50">
        <v>15.222153018080624</v>
      </c>
      <c r="BG152" s="50">
        <v>32.555508073051705</v>
      </c>
      <c r="BH152" s="50">
        <v>31.251791938655362</v>
      </c>
      <c r="BI152" s="50">
        <v>14.292392899130268</v>
      </c>
      <c r="BJ152" s="50">
        <v>10.170588632137742</v>
      </c>
      <c r="BK152" s="50">
        <v>18.707100782622582</v>
      </c>
      <c r="BL152" s="50">
        <v>15.060310010676154</v>
      </c>
      <c r="BM152" s="50">
        <v>26.846278072714277</v>
      </c>
      <c r="BN152" s="50">
        <v>41.168237539670869</v>
      </c>
      <c r="BO152" s="50">
        <v>18.261712549154336</v>
      </c>
      <c r="BP152" s="50">
        <v>8.8997068882300052</v>
      </c>
      <c r="BR152" s="50">
        <v>31.815638795980529</v>
      </c>
      <c r="BS152" s="50">
        <v>34.260342634921777</v>
      </c>
      <c r="BT152" s="50">
        <v>26.06846322766782</v>
      </c>
      <c r="BU152" s="50">
        <v>16.271920219768408</v>
      </c>
      <c r="BV152" s="50">
        <v>17.78235998990143</v>
      </c>
      <c r="BW152" s="50">
        <v>21.011242612315034</v>
      </c>
      <c r="BX152" s="50">
        <v>10.879677241504419</v>
      </c>
      <c r="BY152" s="50">
        <v>12.89526526393248</v>
      </c>
      <c r="BZ152" s="50">
        <v>26.252939019958138</v>
      </c>
      <c r="CA152" s="50">
        <v>21.07577251493753</v>
      </c>
      <c r="CB152" s="50">
        <v>33.278566779458608</v>
      </c>
      <c r="CC152" s="50">
        <v>53.736260382926659</v>
      </c>
      <c r="CE152" s="50">
        <v>10.462344704746791</v>
      </c>
      <c r="CF152" s="50">
        <v>20.724653015045238</v>
      </c>
      <c r="CG152" s="50">
        <v>26.793606419864272</v>
      </c>
      <c r="CH152" s="50">
        <v>17.954971323125733</v>
      </c>
      <c r="CI152" s="50">
        <v>19.475791519428554</v>
      </c>
      <c r="CJ152" s="50">
        <v>7.3907496099749652</v>
      </c>
      <c r="CK152" s="50">
        <v>8.2505345656572171</v>
      </c>
      <c r="CL152" s="50">
        <v>4.9526813645533059</v>
      </c>
      <c r="CM152" s="50">
        <v>9.5168259651551725</v>
      </c>
      <c r="CN152" s="50">
        <v>14.165986857990839</v>
      </c>
      <c r="CO152" s="50">
        <v>6.0934927730841002</v>
      </c>
      <c r="CP152" s="50">
        <v>4.8166037476036854</v>
      </c>
      <c r="CR152" s="50">
        <v>34.797890585775242</v>
      </c>
      <c r="CS152" s="50">
        <v>8.2166781157603435</v>
      </c>
      <c r="CT152" s="50">
        <v>21.273459562585387</v>
      </c>
      <c r="CU152" s="50">
        <v>28.265356974156546</v>
      </c>
      <c r="CV152" s="50">
        <v>9.5432747184862894</v>
      </c>
      <c r="CW152" s="50">
        <v>15.59596793889167</v>
      </c>
      <c r="CX152" s="50">
        <v>6.930006953532085</v>
      </c>
      <c r="CY152" s="50">
        <v>15.537818596433796</v>
      </c>
      <c r="CZ152" s="50">
        <v>20.077055197373738</v>
      </c>
      <c r="DA152" s="50">
        <v>15.139205537613675</v>
      </c>
      <c r="DB152" s="50">
        <v>9.397452544746864</v>
      </c>
      <c r="DC152" s="50">
        <v>7.3441078665124211</v>
      </c>
      <c r="DD152" s="81"/>
      <c r="DE152" s="50">
        <v>6.5167682695137392</v>
      </c>
      <c r="DF152" s="50">
        <v>17.880999081119125</v>
      </c>
      <c r="DG152" s="50">
        <v>17.374924234976604</v>
      </c>
      <c r="DH152" s="50">
        <v>28.265356974156568</v>
      </c>
      <c r="DI152" s="50">
        <v>20.684080095848721</v>
      </c>
      <c r="DJ152" s="50">
        <v>18.980432667361281</v>
      </c>
      <c r="DK152" s="50">
        <v>10.9008302049484</v>
      </c>
      <c r="DL152" s="50">
        <v>10.400680749715923</v>
      </c>
      <c r="DM152" s="50">
        <v>11.521131962626708</v>
      </c>
      <c r="DN152" s="50">
        <v>8.9367375213724607</v>
      </c>
      <c r="DO152" s="50">
        <v>17.591439749045637</v>
      </c>
      <c r="DP152" s="50">
        <v>14.470621411593056</v>
      </c>
      <c r="DQ152" s="81"/>
      <c r="DS152" s="50">
        <v>42.884809273693755</v>
      </c>
      <c r="DT152" s="50">
        <v>11.729870665228724</v>
      </c>
      <c r="DU152" s="50">
        <v>28.806263500600355</v>
      </c>
      <c r="DV152" s="50">
        <v>26.886148776213929</v>
      </c>
      <c r="DW152" s="50">
        <v>27.571312026246378</v>
      </c>
      <c r="DX152" s="50">
        <v>17.292272068137354</v>
      </c>
      <c r="DY152" s="50">
        <v>13.643218584352521</v>
      </c>
      <c r="DZ152" s="50">
        <v>16.467114586846151</v>
      </c>
      <c r="EA152" s="50">
        <v>17.441428282996984</v>
      </c>
      <c r="EB152" s="50">
        <v>18.798255959474108</v>
      </c>
      <c r="EC152" s="50">
        <v>17.143968659494806</v>
      </c>
      <c r="ED152" s="50">
        <v>32.643298159956615</v>
      </c>
      <c r="EF152" s="50">
        <v>71.438591304589423</v>
      </c>
      <c r="EG152" s="50">
        <v>36.728639868856554</v>
      </c>
      <c r="EH152" s="50">
        <v>64.682318933984263</v>
      </c>
      <c r="EI152" s="50">
        <v>25.901167375869555</v>
      </c>
      <c r="EJ152" s="50">
        <v>18.676781338311976</v>
      </c>
      <c r="EK152" s="50">
        <v>31.694863723641763</v>
      </c>
      <c r="EL152" s="50">
        <v>32.907615085176403</v>
      </c>
      <c r="EM152" s="50">
        <v>18.405379212090221</v>
      </c>
      <c r="EN152" s="50">
        <v>50.28672616935237</v>
      </c>
      <c r="EO152" s="50">
        <v>56.519449100076862</v>
      </c>
      <c r="EP152" s="50">
        <v>89.033917036699293</v>
      </c>
      <c r="EQ152" s="50">
        <v>64.957953445829986</v>
      </c>
      <c r="ES152" s="50">
        <v>9.2936646564235215</v>
      </c>
      <c r="ET152" s="50">
        <v>4.7908247554503651</v>
      </c>
      <c r="EU152" s="50">
        <v>17.403818227236044</v>
      </c>
      <c r="EV152" s="50">
        <v>10.831831872642933</v>
      </c>
      <c r="EW152" s="50">
        <v>8.8259527880296034</v>
      </c>
      <c r="EX152" s="50">
        <v>7.3739141959293244</v>
      </c>
      <c r="EY152" s="50">
        <v>5.7678305179379334</v>
      </c>
      <c r="EZ152" s="50">
        <v>6.6830815779964299</v>
      </c>
      <c r="FA152" s="50">
        <v>8.6833065202656652</v>
      </c>
      <c r="FB152" s="50">
        <v>5.5226177326464549</v>
      </c>
      <c r="FC152" s="50">
        <v>3.0969285716599515</v>
      </c>
      <c r="FD152" s="50">
        <v>4.6231570642923385</v>
      </c>
      <c r="FF152" s="50">
        <v>109.50114676580105</v>
      </c>
      <c r="FG152" s="50">
        <v>90.630249510997629</v>
      </c>
      <c r="FH152" s="50">
        <v>104.36990972429405</v>
      </c>
      <c r="FI152" s="50">
        <v>90.687131885541902</v>
      </c>
      <c r="FJ152" s="50">
        <v>33.529894943986996</v>
      </c>
      <c r="FK152" s="50">
        <v>5.3009864321585223</v>
      </c>
      <c r="FL152" s="50">
        <v>19.444646869384993</v>
      </c>
      <c r="FM152" s="50">
        <v>37.294300815817934</v>
      </c>
      <c r="FN152" s="50">
        <v>39.838478674146245</v>
      </c>
      <c r="FO152" s="50">
        <v>50.404081375667367</v>
      </c>
      <c r="FP152" s="50">
        <v>87.38025544095099</v>
      </c>
      <c r="FQ152" s="50">
        <v>89.082420822426442</v>
      </c>
      <c r="FS152" s="50">
        <v>10.669650716850606</v>
      </c>
      <c r="FT152" s="50">
        <v>5.4548074854039834</v>
      </c>
      <c r="FU152" s="50">
        <v>10.298446746339408</v>
      </c>
      <c r="FV152" s="50">
        <v>4.4589764951875415</v>
      </c>
      <c r="FW152" s="50">
        <v>2.3632966340224275</v>
      </c>
      <c r="FX152" s="50">
        <v>5.1010545223086332</v>
      </c>
      <c r="FY152" s="50">
        <v>5.0785910397464633</v>
      </c>
      <c r="FZ152" s="50">
        <v>11.725108447856917</v>
      </c>
      <c r="GA152" s="50">
        <v>11.981004167368704</v>
      </c>
      <c r="GB152" s="50">
        <v>3.0736672435775754</v>
      </c>
      <c r="GC152" s="50">
        <v>6.0786907728255972</v>
      </c>
      <c r="GD152" s="50">
        <v>5.4958089556114329</v>
      </c>
    </row>
    <row r="153" spans="4:186" ht="15.75" thickBot="1" x14ac:dyDescent="0.3">
      <c r="D153" s="39">
        <v>0.625</v>
      </c>
      <c r="E153" s="50">
        <v>28.283987038415777</v>
      </c>
      <c r="F153" s="50">
        <v>27.741305370952787</v>
      </c>
      <c r="G153" s="50">
        <v>33.440521659382014</v>
      </c>
      <c r="H153" s="50">
        <v>11.864909977130459</v>
      </c>
      <c r="I153" s="50">
        <v>21.405935319577864</v>
      </c>
      <c r="J153" s="50">
        <v>15.183155206958698</v>
      </c>
      <c r="K153" s="50">
        <v>14.368596255734197</v>
      </c>
      <c r="L153" s="50">
        <v>14.445069996525444</v>
      </c>
      <c r="M153" s="50">
        <v>26.726902505527619</v>
      </c>
      <c r="N153" s="50">
        <v>25.505313996095776</v>
      </c>
      <c r="O153" s="50">
        <v>6.4559884482517047</v>
      </c>
      <c r="P153" s="50">
        <v>8.6978656451172363</v>
      </c>
      <c r="R153" s="50">
        <v>23.108557371875325</v>
      </c>
      <c r="S153" s="50">
        <v>12.741985760626493</v>
      </c>
      <c r="T153" s="50">
        <v>23.108557371875317</v>
      </c>
      <c r="U153" s="50">
        <v>7.8200072348206016</v>
      </c>
      <c r="V153" s="50">
        <v>24.657664556375433</v>
      </c>
      <c r="W153" s="50">
        <v>11.228617369767381</v>
      </c>
      <c r="X153" s="50">
        <v>8.2329677839848188</v>
      </c>
      <c r="Y153" s="50">
        <v>8.8443529616560443</v>
      </c>
      <c r="Z153" s="50">
        <v>19.427012981910593</v>
      </c>
      <c r="AA153" s="50">
        <v>9.504585814121695</v>
      </c>
      <c r="AB153" s="50">
        <v>5.4371353366862225</v>
      </c>
      <c r="AC153" s="50">
        <v>9.3127090452936443</v>
      </c>
      <c r="AE153" s="50">
        <v>18.10691946443329</v>
      </c>
      <c r="AF153" s="50">
        <v>8.2555582317861855</v>
      </c>
      <c r="AG153" s="50">
        <v>47.018190824173949</v>
      </c>
      <c r="AH153" s="50">
        <v>24.301071818430074</v>
      </c>
      <c r="AI153" s="50">
        <v>12.753733134589687</v>
      </c>
      <c r="AJ153" s="50">
        <v>13.308397558777949</v>
      </c>
      <c r="AK153" s="50">
        <v>12.82436903497255</v>
      </c>
      <c r="AL153" s="50">
        <v>8.679669279380132</v>
      </c>
      <c r="AM153" s="50">
        <v>14.858199891792381</v>
      </c>
      <c r="AN153" s="50">
        <v>15.244827522327984</v>
      </c>
      <c r="AO153" s="50">
        <v>6.3793148070099139</v>
      </c>
      <c r="AP153" s="50">
        <v>22.246388375556826</v>
      </c>
      <c r="AR153" s="50">
        <v>19.663358052513267</v>
      </c>
      <c r="AS153" s="50">
        <v>5.4695634940583844</v>
      </c>
      <c r="AT153" s="50">
        <v>9.3508758382535948</v>
      </c>
      <c r="AU153" s="50">
        <v>18.13860029615228</v>
      </c>
      <c r="AV153" s="50">
        <v>14.216459447875113</v>
      </c>
      <c r="AW153" s="50">
        <v>8.5152472321095942</v>
      </c>
      <c r="AX153" s="50">
        <v>7.5076677998167058</v>
      </c>
      <c r="AY153" s="50">
        <v>7.5737657444910047</v>
      </c>
      <c r="AZ153" s="50">
        <v>6.4713965287470243</v>
      </c>
      <c r="BA153" s="50">
        <v>7.590350627098144</v>
      </c>
      <c r="BB153" s="50">
        <v>7.5776333873566122</v>
      </c>
      <c r="BC153" s="50">
        <v>5.1423383050682103</v>
      </c>
      <c r="BE153" s="50">
        <v>29.049467073194098</v>
      </c>
      <c r="BF153" s="50">
        <v>13.00379928082149</v>
      </c>
      <c r="BG153" s="50">
        <v>40.657259904500869</v>
      </c>
      <c r="BH153" s="50">
        <v>38.759043927277531</v>
      </c>
      <c r="BI153" s="50">
        <v>15.139205537613675</v>
      </c>
      <c r="BJ153" s="50">
        <v>12.286387799863295</v>
      </c>
      <c r="BK153" s="50">
        <v>18.950838464263281</v>
      </c>
      <c r="BL153" s="50">
        <v>16.300500869366441</v>
      </c>
      <c r="BM153" s="50">
        <v>26.726902505527608</v>
      </c>
      <c r="BN153" s="50">
        <v>42.884809273693797</v>
      </c>
      <c r="BO153" s="50">
        <v>16.879163791254726</v>
      </c>
      <c r="BP153" s="50">
        <v>9.1234321926313573</v>
      </c>
      <c r="BR153" s="50">
        <v>28.084804765400289</v>
      </c>
      <c r="BS153" s="50">
        <v>31.523471882687105</v>
      </c>
      <c r="BT153" s="50">
        <v>28.484108848716964</v>
      </c>
      <c r="BU153" s="50">
        <v>17.025938310035887</v>
      </c>
      <c r="BV153" s="50">
        <v>21.108634940180171</v>
      </c>
      <c r="BW153" s="50">
        <v>22.254334460149774</v>
      </c>
      <c r="BX153" s="50">
        <v>14.015286140250716</v>
      </c>
      <c r="BY153" s="50">
        <v>14.747468897779425</v>
      </c>
      <c r="BZ153" s="50">
        <v>26.966008571950653</v>
      </c>
      <c r="CA153" s="50">
        <v>18.375386747795542</v>
      </c>
      <c r="CB153" s="50">
        <v>26.607881343524664</v>
      </c>
      <c r="CC153" s="50">
        <v>60.180652288976226</v>
      </c>
      <c r="CE153" s="50">
        <v>9.0111066631324181</v>
      </c>
      <c r="CF153" s="50">
        <v>20.72465301504522</v>
      </c>
      <c r="CG153" s="50">
        <v>25.542602460950871</v>
      </c>
      <c r="CH153" s="50">
        <v>17.203187842683995</v>
      </c>
      <c r="CI153" s="50">
        <v>20.137534606430748</v>
      </c>
      <c r="CJ153" s="50">
        <v>8.3860441114623701</v>
      </c>
      <c r="CK153" s="50">
        <v>8.6614983098227771</v>
      </c>
      <c r="CL153" s="50">
        <v>5.2844553013659095</v>
      </c>
      <c r="CM153" s="50">
        <v>8.3860441114623701</v>
      </c>
      <c r="CN153" s="50">
        <v>12.473783242057195</v>
      </c>
      <c r="CO153" s="50">
        <v>4.6295203007426151</v>
      </c>
      <c r="CP153" s="50">
        <v>4.0850002529573448</v>
      </c>
      <c r="CR153" s="50">
        <v>30.537487851155284</v>
      </c>
      <c r="CS153" s="50">
        <v>8.4123051908861939</v>
      </c>
      <c r="CT153" s="50">
        <v>19.506969408156273</v>
      </c>
      <c r="CU153" s="50">
        <v>30.421368761996515</v>
      </c>
      <c r="CV153" s="50">
        <v>10.075894776773307</v>
      </c>
      <c r="CW153" s="50">
        <v>15.237770820917564</v>
      </c>
      <c r="CX153" s="50">
        <v>8.9924758489211349</v>
      </c>
      <c r="CY153" s="50">
        <v>13.205502178723922</v>
      </c>
      <c r="CZ153" s="50">
        <v>14.544035759021879</v>
      </c>
      <c r="DA153" s="50">
        <v>14.799305296461442</v>
      </c>
      <c r="DB153" s="50">
        <v>7.5605152461225069</v>
      </c>
      <c r="DC153" s="50">
        <v>5.5226177326464603</v>
      </c>
      <c r="DD153" s="81"/>
      <c r="DE153" s="50">
        <v>6.7903767269561994</v>
      </c>
      <c r="DF153" s="50">
        <v>19.803695139218668</v>
      </c>
      <c r="DG153" s="50">
        <v>20.71653419050379</v>
      </c>
      <c r="DH153" s="50">
        <v>32.367292677835934</v>
      </c>
      <c r="DI153" s="50">
        <v>21.605678379275183</v>
      </c>
      <c r="DJ153" s="50">
        <v>20.011408202480983</v>
      </c>
      <c r="DK153" s="50">
        <v>10.278080674302497</v>
      </c>
      <c r="DL153" s="50">
        <v>11.769605965741503</v>
      </c>
      <c r="DM153" s="50">
        <v>9.9425880963473183</v>
      </c>
      <c r="DN153" s="50">
        <v>10.42120840317293</v>
      </c>
      <c r="DO153" s="50">
        <v>14.623704676664323</v>
      </c>
      <c r="DP153" s="50">
        <v>14.547456409494112</v>
      </c>
      <c r="DQ153" s="81"/>
      <c r="DS153" s="50">
        <v>44.811133026054584</v>
      </c>
      <c r="DT153" s="50">
        <v>12.2289485514476</v>
      </c>
      <c r="DU153" s="50">
        <v>41.322361397369328</v>
      </c>
      <c r="DV153" s="50">
        <v>24.097915419514361</v>
      </c>
      <c r="DW153" s="50">
        <v>27.886559818994531</v>
      </c>
      <c r="DX153" s="50">
        <v>16.472687843089524</v>
      </c>
      <c r="DY153" s="50">
        <v>11.903773717268757</v>
      </c>
      <c r="DZ153" s="50">
        <v>16.439267161092658</v>
      </c>
      <c r="EA153" s="50">
        <v>17.055394944185117</v>
      </c>
      <c r="EB153" s="50">
        <v>22.110463772692455</v>
      </c>
      <c r="EC153" s="50">
        <v>11.56658016266047</v>
      </c>
      <c r="ED153" s="50">
        <v>31.902094288961813</v>
      </c>
      <c r="EF153" s="50">
        <v>72.997235012108277</v>
      </c>
      <c r="EG153" s="50">
        <v>38.497698943896651</v>
      </c>
      <c r="EH153" s="50">
        <v>56.080343253362962</v>
      </c>
      <c r="EI153" s="50">
        <v>24.826888406692252</v>
      </c>
      <c r="EJ153" s="50">
        <v>17.694521927368623</v>
      </c>
      <c r="EK153" s="50">
        <v>30.162219835519245</v>
      </c>
      <c r="EL153" s="50">
        <v>30.959659166668047</v>
      </c>
      <c r="EM153" s="50">
        <v>17.144922727647351</v>
      </c>
      <c r="EN153" s="50">
        <v>50.165650636728671</v>
      </c>
      <c r="EO153" s="50">
        <v>54.285415516611707</v>
      </c>
      <c r="EP153" s="50">
        <v>95.89367148148483</v>
      </c>
      <c r="EQ153" s="50">
        <v>67.544785977931724</v>
      </c>
      <c r="ES153" s="50">
        <v>7.524156083390122</v>
      </c>
      <c r="ET153" s="50">
        <v>4.5384963178469668</v>
      </c>
      <c r="EU153" s="50">
        <v>16.691026979958817</v>
      </c>
      <c r="EV153" s="50">
        <v>11.54384115181894</v>
      </c>
      <c r="EW153" s="50">
        <v>11.199856784309098</v>
      </c>
      <c r="EX153" s="50">
        <v>7.1408960481568622</v>
      </c>
      <c r="EY153" s="50">
        <v>5.5629941449231346</v>
      </c>
      <c r="EZ153" s="50">
        <v>7.0873819388458275</v>
      </c>
      <c r="FA153" s="50">
        <v>8.0777206657384433</v>
      </c>
      <c r="FB153" s="50">
        <v>4.6231570642923323</v>
      </c>
      <c r="FC153" s="50">
        <v>2.8706293905961222</v>
      </c>
      <c r="FD153" s="50">
        <v>3.8692889795037582</v>
      </c>
      <c r="FF153" s="50">
        <v>104.07766760464717</v>
      </c>
      <c r="FG153" s="50">
        <v>84.047039780750239</v>
      </c>
      <c r="FH153" s="50">
        <v>102.31504401519791</v>
      </c>
      <c r="FI153" s="50">
        <v>84.322511998955832</v>
      </c>
      <c r="FJ153" s="50">
        <v>34.114705628446323</v>
      </c>
      <c r="FK153" s="50">
        <v>4.8806163919022847</v>
      </c>
      <c r="FL153" s="50">
        <v>17.988444904860849</v>
      </c>
      <c r="FM153" s="50">
        <v>35.119807365977046</v>
      </c>
      <c r="FN153" s="50">
        <v>30.725580207411472</v>
      </c>
      <c r="FO153" s="50">
        <v>43.680589746456235</v>
      </c>
      <c r="FP153" s="50">
        <v>75.111733579439814</v>
      </c>
      <c r="FQ153" s="50">
        <v>92.063897007167526</v>
      </c>
      <c r="FS153" s="50">
        <v>10.237429116988929</v>
      </c>
      <c r="FT153" s="50">
        <v>5.8781041614551803</v>
      </c>
      <c r="FU153" s="50">
        <v>11.903773717268765</v>
      </c>
      <c r="FV153" s="50">
        <v>6.1977801368466165</v>
      </c>
      <c r="FW153" s="50">
        <v>6.930006953532093</v>
      </c>
      <c r="FX153" s="50">
        <v>6.4099109890869865</v>
      </c>
      <c r="FY153" s="50">
        <v>5.2975033332618047</v>
      </c>
      <c r="FZ153" s="50">
        <v>11.926233661761536</v>
      </c>
      <c r="GA153" s="50">
        <v>8.5524046222817649</v>
      </c>
      <c r="GB153" s="50">
        <v>5.1295464246078817</v>
      </c>
      <c r="GC153" s="50">
        <v>6.7212705234788315</v>
      </c>
      <c r="GD153" s="50">
        <v>7.4419555459175069</v>
      </c>
    </row>
    <row r="154" spans="4:186" ht="15.75" thickBot="1" x14ac:dyDescent="0.3">
      <c r="D154" s="39">
        <v>0.66666666666666696</v>
      </c>
      <c r="E154" s="50">
        <v>22.554253072429034</v>
      </c>
      <c r="F154" s="50">
        <v>27.523670603170739</v>
      </c>
      <c r="G154" s="50">
        <v>29.294035676298144</v>
      </c>
      <c r="H154" s="50">
        <v>10.897302808727796</v>
      </c>
      <c r="I154" s="50">
        <v>17.288434173928941</v>
      </c>
      <c r="J154" s="50">
        <v>13.686693545289339</v>
      </c>
      <c r="K154" s="50">
        <v>15.139205537613675</v>
      </c>
      <c r="L154" s="50">
        <v>14.877287424357318</v>
      </c>
      <c r="M154" s="50">
        <v>27.610587393603815</v>
      </c>
      <c r="N154" s="50">
        <v>25.023861556419824</v>
      </c>
      <c r="O154" s="50">
        <v>5.6316314332001962</v>
      </c>
      <c r="P154" s="50">
        <v>8.9738707323805613</v>
      </c>
      <c r="R154" s="50">
        <v>24.222965581861839</v>
      </c>
      <c r="S154" s="50">
        <v>11.340529680301694</v>
      </c>
      <c r="T154" s="50">
        <v>19.382457214441295</v>
      </c>
      <c r="U154" s="50">
        <v>7.4076106292081292</v>
      </c>
      <c r="V154" s="50">
        <v>22.519906500050759</v>
      </c>
      <c r="W154" s="50">
        <v>9.8605313888595347</v>
      </c>
      <c r="X154" s="50">
        <v>10.095992965224385</v>
      </c>
      <c r="Y154" s="50">
        <v>9.3891467697382733</v>
      </c>
      <c r="Z154" s="50">
        <v>15.707301021178065</v>
      </c>
      <c r="AA154" s="50">
        <v>6.561849520270834</v>
      </c>
      <c r="AB154" s="50">
        <v>5.3551698626463056</v>
      </c>
      <c r="AC154" s="50">
        <v>8.6252324883081961</v>
      </c>
      <c r="AE154" s="50">
        <v>17.202231614204116</v>
      </c>
      <c r="AF154" s="50">
        <v>6.2740739842535085</v>
      </c>
      <c r="AG154" s="50">
        <v>44.378178227406707</v>
      </c>
      <c r="AH154" s="50">
        <v>19.170976588303247</v>
      </c>
      <c r="AI154" s="50">
        <v>11.264637286868815</v>
      </c>
      <c r="AJ154" s="50">
        <v>11.749568176928324</v>
      </c>
      <c r="AK154" s="50">
        <v>12.266530809626333</v>
      </c>
      <c r="AL154" s="50">
        <v>8.7160874247688334</v>
      </c>
      <c r="AM154" s="50">
        <v>12.814935884166502</v>
      </c>
      <c r="AN154" s="50">
        <v>13.741784503868946</v>
      </c>
      <c r="AO154" s="50">
        <v>4.5437149792577785</v>
      </c>
      <c r="AP154" s="50">
        <v>14.267051782875043</v>
      </c>
      <c r="AR154" s="50">
        <v>18.920256159574414</v>
      </c>
      <c r="AS154" s="50">
        <v>3.8817847979187143</v>
      </c>
      <c r="AT154" s="50">
        <v>10.055823279139618</v>
      </c>
      <c r="AU154" s="50">
        <v>16.588150189607209</v>
      </c>
      <c r="AV154" s="50">
        <v>15.324365592917363</v>
      </c>
      <c r="AW154" s="50">
        <v>7.4244972730856569</v>
      </c>
      <c r="AX154" s="50">
        <v>8.2681263178750513</v>
      </c>
      <c r="AY154" s="50">
        <v>8.3387433868960557</v>
      </c>
      <c r="AZ154" s="50">
        <v>5.6597895383516086</v>
      </c>
      <c r="BA154" s="50">
        <v>5.7127242313333531</v>
      </c>
      <c r="BB154" s="50">
        <v>6.6425064404828422</v>
      </c>
      <c r="BC154" s="50">
        <v>4.377214363793871</v>
      </c>
      <c r="BE154" s="50">
        <v>29.130838082194373</v>
      </c>
      <c r="BF154" s="50">
        <v>13.53813649141355</v>
      </c>
      <c r="BG154" s="50">
        <v>39.548029168733628</v>
      </c>
      <c r="BH154" s="50">
        <v>39.579676029731445</v>
      </c>
      <c r="BI154" s="50">
        <v>16.662927613842783</v>
      </c>
      <c r="BJ154" s="50">
        <v>11.184059416409626</v>
      </c>
      <c r="BK154" s="50">
        <v>27.219508439714605</v>
      </c>
      <c r="BL154" s="50">
        <v>15.511029259930162</v>
      </c>
      <c r="BM154" s="50">
        <v>24.135046253389287</v>
      </c>
      <c r="BN154" s="50">
        <v>37.438603625717811</v>
      </c>
      <c r="BO154" s="50">
        <v>12.863723658856005</v>
      </c>
      <c r="BP154" s="50">
        <v>8.3742022057830212</v>
      </c>
      <c r="BR154" s="50">
        <v>24.136244656824495</v>
      </c>
      <c r="BS154" s="50">
        <v>32.001092183664817</v>
      </c>
      <c r="BT154" s="50">
        <v>28.444009217561433</v>
      </c>
      <c r="BU154" s="50">
        <v>15.959734996370425</v>
      </c>
      <c r="BV154" s="50">
        <v>24.100309807160709</v>
      </c>
      <c r="BW154" s="50">
        <v>20.808671776539391</v>
      </c>
      <c r="BX154" s="50">
        <v>13.643218584352528</v>
      </c>
      <c r="BY154" s="50">
        <v>16.190051776797002</v>
      </c>
      <c r="BZ154" s="50">
        <v>27.570003489186945</v>
      </c>
      <c r="CA154" s="50">
        <v>19.135024596574624</v>
      </c>
      <c r="CB154" s="50">
        <v>19.459176904163268</v>
      </c>
      <c r="CC154" s="50">
        <v>48.319463828239144</v>
      </c>
      <c r="CE154" s="50">
        <v>7.5076677998167147</v>
      </c>
      <c r="CF154" s="50">
        <v>19.422421031177517</v>
      </c>
      <c r="CG154" s="50">
        <v>23.814114182606072</v>
      </c>
      <c r="CH154" s="50">
        <v>15.959734996370425</v>
      </c>
      <c r="CI154" s="50">
        <v>20.169414602532445</v>
      </c>
      <c r="CJ154" s="50">
        <v>8.7398137612829103</v>
      </c>
      <c r="CK154" s="50">
        <v>9.4660016157942319</v>
      </c>
      <c r="CL154" s="50">
        <v>5.5495135510890332</v>
      </c>
      <c r="CM154" s="50">
        <v>6.5643601118213226</v>
      </c>
      <c r="CN154" s="50">
        <v>11.329667104718157</v>
      </c>
      <c r="CO154" s="50">
        <v>2.7534756024066294</v>
      </c>
      <c r="CP154" s="50">
        <v>2.734618671702393</v>
      </c>
      <c r="CR154" s="50">
        <v>25.54260246095085</v>
      </c>
      <c r="CS154" s="50">
        <v>5.648716259063316</v>
      </c>
      <c r="CT154" s="50">
        <v>14.85126302077258</v>
      </c>
      <c r="CU154" s="50">
        <v>29.309025878636067</v>
      </c>
      <c r="CV154" s="50">
        <v>9.7186743294429316</v>
      </c>
      <c r="CW154" s="50">
        <v>14.544035759021888</v>
      </c>
      <c r="CX154" s="50">
        <v>8.6614983098227629</v>
      </c>
      <c r="CY154" s="50">
        <v>12.473783242057184</v>
      </c>
      <c r="CZ154" s="50">
        <v>14.020292195498175</v>
      </c>
      <c r="DA154" s="50">
        <v>10.380180070832486</v>
      </c>
      <c r="DB154" s="50">
        <v>4.6914666786505625</v>
      </c>
      <c r="DC154" s="50">
        <v>3.8060895113494353</v>
      </c>
      <c r="DD154" s="81"/>
      <c r="DE154" s="50">
        <v>5.7540208737260485</v>
      </c>
      <c r="DF154" s="50">
        <v>19.388004463233599</v>
      </c>
      <c r="DG154" s="50">
        <v>20.201328227318871</v>
      </c>
      <c r="DH154" s="50">
        <v>32.548199345681034</v>
      </c>
      <c r="DI154" s="50">
        <v>27.336441729348419</v>
      </c>
      <c r="DJ154" s="50">
        <v>16.849910480973058</v>
      </c>
      <c r="DK154" s="50">
        <v>12.473783242057195</v>
      </c>
      <c r="DL154" s="50">
        <v>13.398868289250803</v>
      </c>
      <c r="DM154" s="50">
        <v>10.594015807115145</v>
      </c>
      <c r="DN154" s="50">
        <v>8.0933303420699421</v>
      </c>
      <c r="DO154" s="50">
        <v>11.981004167368708</v>
      </c>
      <c r="DP154" s="50">
        <v>14.644159510029244</v>
      </c>
      <c r="DQ154" s="81"/>
      <c r="DS154" s="50">
        <v>42.726822006100186</v>
      </c>
      <c r="DT154" s="50">
        <v>11.485506298733783</v>
      </c>
      <c r="DU154" s="50">
        <v>34.159970601266949</v>
      </c>
      <c r="DV154" s="50">
        <v>21.113019176168688</v>
      </c>
      <c r="DW154" s="50">
        <v>23.45956747924161</v>
      </c>
      <c r="DX154" s="50">
        <v>15.987949017534246</v>
      </c>
      <c r="DY154" s="50">
        <v>11.526257238389723</v>
      </c>
      <c r="DZ154" s="50">
        <v>15.139205537613675</v>
      </c>
      <c r="EA154" s="50">
        <v>13.865658020939707</v>
      </c>
      <c r="EB154" s="50">
        <v>15.404179837085969</v>
      </c>
      <c r="EC154" s="50">
        <v>9.2790815544235716</v>
      </c>
      <c r="ED154" s="50">
        <v>24.115095037936477</v>
      </c>
      <c r="EF154" s="50">
        <v>71.656983586290394</v>
      </c>
      <c r="EG154" s="50">
        <v>38.552048628505069</v>
      </c>
      <c r="EH154" s="50">
        <v>46.237667754720171</v>
      </c>
      <c r="EI154" s="50">
        <v>22.893856326416756</v>
      </c>
      <c r="EJ154" s="50">
        <v>15.457542999328606</v>
      </c>
      <c r="EK154" s="50">
        <v>29.520795480832177</v>
      </c>
      <c r="EL154" s="50">
        <v>28.968247734250518</v>
      </c>
      <c r="EM154" s="50">
        <v>15.165565146680763</v>
      </c>
      <c r="EN154" s="50">
        <v>48.313754782067974</v>
      </c>
      <c r="EO154" s="50">
        <v>53.979869806854872</v>
      </c>
      <c r="EP154" s="50">
        <v>91.393781695334653</v>
      </c>
      <c r="EQ154" s="50">
        <v>68.541215768454322</v>
      </c>
      <c r="ES154" s="50">
        <v>6.3091177780800232</v>
      </c>
      <c r="ET154" s="50">
        <v>4.7773167988800909</v>
      </c>
      <c r="EU154" s="50">
        <v>14.115633871344061</v>
      </c>
      <c r="EV154" s="50">
        <v>11.318088005392493</v>
      </c>
      <c r="EW154" s="50">
        <v>11.071041809704205</v>
      </c>
      <c r="EX154" s="50">
        <v>7.4753111471527358</v>
      </c>
      <c r="EY154" s="50">
        <v>6.3091177780800276</v>
      </c>
      <c r="EZ154" s="50">
        <v>7.15099306677432</v>
      </c>
      <c r="FA154" s="50">
        <v>7.7502380667707635</v>
      </c>
      <c r="FB154" s="50">
        <v>3.9118082603602624</v>
      </c>
      <c r="FC154" s="50">
        <v>0</v>
      </c>
      <c r="FD154" s="50">
        <v>2.4141445290629102</v>
      </c>
      <c r="FF154" s="50">
        <v>89.935480220229067</v>
      </c>
      <c r="FG154" s="50">
        <v>77.071072610454095</v>
      </c>
      <c r="FH154" s="50">
        <v>91.318423638418651</v>
      </c>
      <c r="FI154" s="50">
        <v>82.903720457884404</v>
      </c>
      <c r="FJ154" s="50">
        <v>33.395894634588991</v>
      </c>
      <c r="FK154" s="50">
        <v>4.8423871951119883</v>
      </c>
      <c r="FL154" s="50">
        <v>16.831997749857187</v>
      </c>
      <c r="FM154" s="50">
        <v>34.114705628446266</v>
      </c>
      <c r="FN154" s="50">
        <v>33.462850072839835</v>
      </c>
      <c r="FO154" s="50">
        <v>42.726822006100186</v>
      </c>
      <c r="FP154" s="50">
        <v>76.992052378117108</v>
      </c>
      <c r="FQ154" s="50">
        <v>98.48745763769945</v>
      </c>
      <c r="FS154" s="50">
        <v>8.2857430583730984</v>
      </c>
      <c r="FT154" s="50">
        <v>5.3814254154821501</v>
      </c>
      <c r="FU154" s="50">
        <v>9.6795124921697901</v>
      </c>
      <c r="FV154" s="50">
        <v>4.4951627832579408</v>
      </c>
      <c r="FW154" s="50">
        <v>3.0565119312179743</v>
      </c>
      <c r="FX154" s="50">
        <v>7.3571043676143884</v>
      </c>
      <c r="FY154" s="50">
        <v>8.4990994856588475</v>
      </c>
      <c r="FZ154" s="50">
        <v>10.482953388333133</v>
      </c>
      <c r="GA154" s="50">
        <v>8.2399915013233382</v>
      </c>
      <c r="GB154" s="50">
        <v>2.5482338429205824</v>
      </c>
      <c r="GC154" s="50">
        <v>5.8451082148593487</v>
      </c>
      <c r="GD154" s="50">
        <v>7.7912613814942064</v>
      </c>
    </row>
    <row r="155" spans="4:186" ht="15.75" thickBot="1" x14ac:dyDescent="0.3">
      <c r="D155" s="39">
        <v>0.70833333333333304</v>
      </c>
      <c r="E155" s="50">
        <v>21.108634940180178</v>
      </c>
      <c r="F155" s="50">
        <v>23.384053908066509</v>
      </c>
      <c r="G155" s="50">
        <v>24.115095037936495</v>
      </c>
      <c r="H155" s="50">
        <v>7.4753111471527234</v>
      </c>
      <c r="I155" s="50">
        <v>14.394057436330776</v>
      </c>
      <c r="J155" s="50">
        <v>12.500818989505872</v>
      </c>
      <c r="K155" s="50">
        <v>13.692442416412957</v>
      </c>
      <c r="L155" s="50">
        <v>13.717098669349117</v>
      </c>
      <c r="M155" s="50">
        <v>22.608132887763333</v>
      </c>
      <c r="N155" s="50">
        <v>26.870710276001841</v>
      </c>
      <c r="O155" s="50">
        <v>4.9835434346778547</v>
      </c>
      <c r="P155" s="50">
        <v>7.9271524395760951</v>
      </c>
      <c r="R155" s="50">
        <v>23.814114182606065</v>
      </c>
      <c r="S155" s="50">
        <v>10.023621388354597</v>
      </c>
      <c r="T155" s="50">
        <v>13.594112865809596</v>
      </c>
      <c r="U155" s="50">
        <v>6.8166062831975216</v>
      </c>
      <c r="V155" s="50">
        <v>20.457849985537337</v>
      </c>
      <c r="W155" s="50">
        <v>8.6833065202656652</v>
      </c>
      <c r="X155" s="50">
        <v>8.4632887204123382</v>
      </c>
      <c r="Y155" s="50">
        <v>8.4097614034250814</v>
      </c>
      <c r="Z155" s="50">
        <v>12.548806726051632</v>
      </c>
      <c r="AA155" s="50">
        <v>4.9651776110595289</v>
      </c>
      <c r="AB155" s="50">
        <v>5.1671295421379497</v>
      </c>
      <c r="AC155" s="50">
        <v>7.8930327485953962</v>
      </c>
      <c r="AE155" s="50">
        <v>14.090502184897842</v>
      </c>
      <c r="AF155" s="50">
        <v>5.1937184929093085</v>
      </c>
      <c r="AG155" s="50">
        <v>38.361174132641487</v>
      </c>
      <c r="AH155" s="50">
        <v>21.93908890121833</v>
      </c>
      <c r="AI155" s="50">
        <v>9.5045858141216897</v>
      </c>
      <c r="AJ155" s="50">
        <v>10.701677749905807</v>
      </c>
      <c r="AK155" s="50">
        <v>14.445069996525444</v>
      </c>
      <c r="AL155" s="50">
        <v>7.6736383004652202</v>
      </c>
      <c r="AM155" s="50">
        <v>12.168325948244542</v>
      </c>
      <c r="AN155" s="50">
        <v>14.825268984049721</v>
      </c>
      <c r="AO155" s="50">
        <v>4.7665287334101123</v>
      </c>
      <c r="AP155" s="50">
        <v>15.997968431530879</v>
      </c>
      <c r="AR155" s="50">
        <v>14.929427403021638</v>
      </c>
      <c r="AS155" s="50">
        <v>2.7955383035367518</v>
      </c>
      <c r="AT155" s="50">
        <v>8.679669279380132</v>
      </c>
      <c r="AU155" s="50">
        <v>16.996515612097344</v>
      </c>
      <c r="AV155" s="50">
        <v>13.66781572732566</v>
      </c>
      <c r="AW155" s="50">
        <v>11.139619497296277</v>
      </c>
      <c r="AX155" s="50">
        <v>6.7442535715061016</v>
      </c>
      <c r="AY155" s="50">
        <v>6.2798185164278939</v>
      </c>
      <c r="AZ155" s="50">
        <v>4.9576773440335637</v>
      </c>
      <c r="BA155" s="50">
        <v>5.0027924336543572</v>
      </c>
      <c r="BB155" s="50">
        <v>4.0397792607245968</v>
      </c>
      <c r="BC155" s="50">
        <v>2.8884564968692503</v>
      </c>
      <c r="BE155" s="50">
        <v>24.767145887236914</v>
      </c>
      <c r="BF155" s="50">
        <v>11.244559559584236</v>
      </c>
      <c r="BG155" s="50">
        <v>36.997484554371177</v>
      </c>
      <c r="BH155" s="50">
        <v>34.347490607995837</v>
      </c>
      <c r="BI155" s="50">
        <v>14.015286140250698</v>
      </c>
      <c r="BJ155" s="50">
        <v>9.417278387467821</v>
      </c>
      <c r="BK155" s="50">
        <v>20.233275498517347</v>
      </c>
      <c r="BL155" s="50">
        <v>15.034072542693908</v>
      </c>
      <c r="BM155" s="50">
        <v>19.394884521531118</v>
      </c>
      <c r="BN155" s="50">
        <v>33.843955264770898</v>
      </c>
      <c r="BO155" s="50">
        <v>13.737668143086385</v>
      </c>
      <c r="BP155" s="50">
        <v>7.4912036219167426</v>
      </c>
      <c r="BR155" s="50">
        <v>22.554253072429017</v>
      </c>
      <c r="BS155" s="50">
        <v>29.387564521077344</v>
      </c>
      <c r="BT155" s="50">
        <v>22.830283722356548</v>
      </c>
      <c r="BU155" s="50">
        <v>17.531332376005295</v>
      </c>
      <c r="BV155" s="50">
        <v>23.003941325654001</v>
      </c>
      <c r="BW155" s="50">
        <v>20.876050046291891</v>
      </c>
      <c r="BX155" s="50">
        <v>15.324365592917372</v>
      </c>
      <c r="BY155" s="50">
        <v>14.669941475083311</v>
      </c>
      <c r="BZ155" s="50">
        <v>28.804916175324976</v>
      </c>
      <c r="CA155" s="50">
        <v>14.981689061861031</v>
      </c>
      <c r="CB155" s="50">
        <v>17.501330102355332</v>
      </c>
      <c r="CC155" s="50">
        <v>36.997484554371191</v>
      </c>
      <c r="CE155" s="50">
        <v>6.0772595946554846</v>
      </c>
      <c r="CF155" s="50">
        <v>16.826949463120442</v>
      </c>
      <c r="CG155" s="50">
        <v>22.178356654024764</v>
      </c>
      <c r="CH155" s="50">
        <v>15.128670252300982</v>
      </c>
      <c r="CI155" s="50">
        <v>20.137534606430776</v>
      </c>
      <c r="CJ155" s="50">
        <v>8.6270433706218999</v>
      </c>
      <c r="CK155" s="50">
        <v>9.757941653082753</v>
      </c>
      <c r="CL155" s="50">
        <v>5.4958089556114267</v>
      </c>
      <c r="CM155" s="50">
        <v>4.8934040266096712</v>
      </c>
      <c r="CN155" s="50">
        <v>9.7776149166270692</v>
      </c>
      <c r="CO155" s="50">
        <v>2.1307158396790977</v>
      </c>
      <c r="CP155" s="50">
        <v>2.2989766143185761</v>
      </c>
      <c r="CR155" s="50">
        <v>24.100309807160709</v>
      </c>
      <c r="CS155" s="50">
        <v>5.3814254154821404</v>
      </c>
      <c r="CT155" s="50">
        <v>11.993782968629233</v>
      </c>
      <c r="CU155" s="50">
        <v>23.399646741899424</v>
      </c>
      <c r="CV155" s="50">
        <v>8.2505345656572118</v>
      </c>
      <c r="CW155" s="50">
        <v>10.508408014337034</v>
      </c>
      <c r="CX155" s="50">
        <v>10.985716238150809</v>
      </c>
      <c r="CY155" s="50">
        <v>9.9558655325153449</v>
      </c>
      <c r="CZ155" s="50">
        <v>13.358429076268338</v>
      </c>
      <c r="DA155" s="50">
        <v>6.8677151306981568</v>
      </c>
      <c r="DB155" s="50">
        <v>5.0747830486231189</v>
      </c>
      <c r="DC155" s="50">
        <v>4.7434414063791275</v>
      </c>
      <c r="DD155" s="81"/>
      <c r="DE155" s="50">
        <v>6.4718939713415136</v>
      </c>
      <c r="DF155" s="50">
        <v>17.848428963300226</v>
      </c>
      <c r="DG155" s="50">
        <v>20.846690046885275</v>
      </c>
      <c r="DH155" s="50">
        <v>31.472808038830468</v>
      </c>
      <c r="DI155" s="50">
        <v>27.689249988522558</v>
      </c>
      <c r="DJ155" s="50">
        <v>17.772585882394011</v>
      </c>
      <c r="DK155" s="50">
        <v>13.085598233518017</v>
      </c>
      <c r="DL155" s="50">
        <v>14.851263020772588</v>
      </c>
      <c r="DM155" s="50">
        <v>7.5263563434649123</v>
      </c>
      <c r="DN155" s="50">
        <v>5.3105728257316391</v>
      </c>
      <c r="DO155" s="50">
        <v>11.250940658207947</v>
      </c>
      <c r="DP155" s="50">
        <v>14.216459447875128</v>
      </c>
      <c r="DQ155" s="81"/>
      <c r="DS155" s="50">
        <v>30.91726803723283</v>
      </c>
      <c r="DT155" s="50">
        <v>10.772822692128468</v>
      </c>
      <c r="DU155" s="50">
        <v>29.581096056492793</v>
      </c>
      <c r="DV155" s="50">
        <v>16.733235232769143</v>
      </c>
      <c r="DW155" s="50">
        <v>21.706014187064635</v>
      </c>
      <c r="DX155" s="50">
        <v>16.415158135519572</v>
      </c>
      <c r="DY155" s="50">
        <v>10.136269485517774</v>
      </c>
      <c r="DZ155" s="50">
        <v>12.152388888719617</v>
      </c>
      <c r="EA155" s="50">
        <v>9.0260298287420824</v>
      </c>
      <c r="EB155" s="50">
        <v>13.085598233517995</v>
      </c>
      <c r="EC155" s="50">
        <v>9.5168259651551725</v>
      </c>
      <c r="ED155" s="50">
        <v>24.028547145259914</v>
      </c>
      <c r="EF155" s="50">
        <v>72.922671958617428</v>
      </c>
      <c r="EG155" s="50">
        <v>37.474737396162098</v>
      </c>
      <c r="EH155" s="50">
        <v>36.664175895633569</v>
      </c>
      <c r="EI155" s="50">
        <v>20.473954301239377</v>
      </c>
      <c r="EJ155" s="50">
        <v>12.381385224611922</v>
      </c>
      <c r="EK155" s="50">
        <v>28.472075004833563</v>
      </c>
      <c r="EL155" s="50">
        <v>26.832139884367415</v>
      </c>
      <c r="EM155" s="50">
        <v>13.133472326017539</v>
      </c>
      <c r="EN155" s="50">
        <v>46.796157909300177</v>
      </c>
      <c r="EO155" s="50">
        <v>53.432780715763165</v>
      </c>
      <c r="EP155" s="50">
        <v>86.097368574182397</v>
      </c>
      <c r="EQ155" s="50">
        <v>70.344840652990811</v>
      </c>
      <c r="ES155" s="50">
        <v>6.6678465954680366</v>
      </c>
      <c r="ET155" s="50">
        <v>3.7769823451140843</v>
      </c>
      <c r="EU155" s="50">
        <v>12.038957245046443</v>
      </c>
      <c r="EV155" s="50">
        <v>11.63497632076087</v>
      </c>
      <c r="EW155" s="50">
        <v>8.8812299940214743</v>
      </c>
      <c r="EX155" s="50">
        <v>7.5263563434649123</v>
      </c>
      <c r="EY155" s="50">
        <v>5.0785910397464589</v>
      </c>
      <c r="EZ155" s="50">
        <v>5.1551514344945151</v>
      </c>
      <c r="FA155" s="50">
        <v>7.1408960481568489</v>
      </c>
      <c r="FB155" s="50">
        <v>2.7505484492828343</v>
      </c>
      <c r="FC155" s="50">
        <v>0</v>
      </c>
      <c r="FD155" s="50">
        <v>0</v>
      </c>
      <c r="FF155" s="50">
        <v>93.823093669941869</v>
      </c>
      <c r="FG155" s="50">
        <v>61.160252537452727</v>
      </c>
      <c r="FH155" s="50">
        <v>100.7106556354958</v>
      </c>
      <c r="FI155" s="50">
        <v>76.755315792748434</v>
      </c>
      <c r="FJ155" s="50">
        <v>33.128966016782584</v>
      </c>
      <c r="FK155" s="50">
        <v>4.6666222466629232</v>
      </c>
      <c r="FL155" s="50">
        <v>17.753048413404731</v>
      </c>
      <c r="FM155" s="50">
        <v>26.7551098648071</v>
      </c>
      <c r="FN155" s="50">
        <v>34.488580078508797</v>
      </c>
      <c r="FO155" s="50">
        <v>42.203000877750618</v>
      </c>
      <c r="FP155" s="50">
        <v>74.337391938306013</v>
      </c>
      <c r="FQ155" s="50">
        <v>89.504345071609478</v>
      </c>
      <c r="FS155" s="50">
        <v>6.6374461259921267</v>
      </c>
      <c r="FT155" s="50">
        <v>4.9273073985747331</v>
      </c>
      <c r="FU155" s="50">
        <v>9.7973146049673367</v>
      </c>
      <c r="FV155" s="50">
        <v>2.9649753191548185</v>
      </c>
      <c r="FW155" s="50">
        <v>3.976169456214929</v>
      </c>
      <c r="FX155" s="50">
        <v>9.8400879992685972</v>
      </c>
      <c r="FY155" s="50">
        <v>6.8212420285842281</v>
      </c>
      <c r="FZ155" s="50">
        <v>8.7892290372154633</v>
      </c>
      <c r="GA155" s="50">
        <v>9.006757173701752</v>
      </c>
      <c r="GB155" s="50">
        <v>2.4805851964138514</v>
      </c>
      <c r="GC155" s="50">
        <v>5.1010545223086314</v>
      </c>
      <c r="GD155" s="50">
        <v>8.1280904822579565</v>
      </c>
    </row>
    <row r="156" spans="4:186" ht="15.75" thickBot="1" x14ac:dyDescent="0.3">
      <c r="D156" s="39">
        <v>0.75</v>
      </c>
      <c r="E156" s="50">
        <v>16.606823527656047</v>
      </c>
      <c r="F156" s="50">
        <v>21.122729287549408</v>
      </c>
      <c r="G156" s="50">
        <v>18.7071007826226</v>
      </c>
      <c r="H156" s="50">
        <v>6.5332740067791386</v>
      </c>
      <c r="I156" s="50">
        <v>13.277794913813159</v>
      </c>
      <c r="J156" s="50">
        <v>9.942588096347313</v>
      </c>
      <c r="K156" s="50">
        <v>11.007006379981858</v>
      </c>
      <c r="L156" s="50">
        <v>11.007006379981858</v>
      </c>
      <c r="M156" s="50">
        <v>19.913206265861124</v>
      </c>
      <c r="N156" s="50">
        <v>24.331157328162398</v>
      </c>
      <c r="O156" s="50">
        <v>5.917447847345108</v>
      </c>
      <c r="P156" s="50">
        <v>7.1829408665556675</v>
      </c>
      <c r="R156" s="50">
        <v>18.859190291247792</v>
      </c>
      <c r="S156" s="50">
        <v>8.8331783810125835</v>
      </c>
      <c r="T156" s="50">
        <v>9.8962100393246804</v>
      </c>
      <c r="U156" s="50">
        <v>6.4252456978785153</v>
      </c>
      <c r="V156" s="50">
        <v>18.525675428829391</v>
      </c>
      <c r="W156" s="50">
        <v>7.492300484176007</v>
      </c>
      <c r="X156" s="50">
        <v>7.1669550989852411</v>
      </c>
      <c r="Y156" s="50">
        <v>6.3827643282800315</v>
      </c>
      <c r="Z156" s="50">
        <v>9.7992860278479217</v>
      </c>
      <c r="AA156" s="50">
        <v>6.5167682695137357</v>
      </c>
      <c r="AB156" s="50">
        <v>5.1010545223086243</v>
      </c>
      <c r="AC156" s="50">
        <v>7.2793549020318293</v>
      </c>
      <c r="AE156" s="50">
        <v>17.230933885733126</v>
      </c>
      <c r="AF156" s="50">
        <v>4.3203787590863447</v>
      </c>
      <c r="AG156" s="50">
        <v>29.870025660486732</v>
      </c>
      <c r="AH156" s="50">
        <v>19.298711716034141</v>
      </c>
      <c r="AI156" s="50">
        <v>6.5167682695137392</v>
      </c>
      <c r="AJ156" s="50">
        <v>10.941096337722465</v>
      </c>
      <c r="AK156" s="50">
        <v>10.753333872059436</v>
      </c>
      <c r="AL156" s="50">
        <v>6.1346821419900941</v>
      </c>
      <c r="AM156" s="50">
        <v>7.785070545406457</v>
      </c>
      <c r="AN156" s="50">
        <v>10.565658755152599</v>
      </c>
      <c r="AO156" s="50">
        <v>4.7791163908245942</v>
      </c>
      <c r="AP156" s="50">
        <v>20.042096212961244</v>
      </c>
      <c r="AR156" s="50">
        <v>13.791244988598647</v>
      </c>
      <c r="AS156" s="50">
        <v>0</v>
      </c>
      <c r="AT156" s="50">
        <v>6.3238015218726424</v>
      </c>
      <c r="AU156" s="50">
        <v>11.521131962626693</v>
      </c>
      <c r="AV156" s="50">
        <v>13.840824012480129</v>
      </c>
      <c r="AW156" s="50">
        <v>10.108064697265041</v>
      </c>
      <c r="AX156" s="50">
        <v>5.1295464246078764</v>
      </c>
      <c r="AY156" s="50">
        <v>5.2324774268418164</v>
      </c>
      <c r="AZ156" s="50">
        <v>4.0850002529573439</v>
      </c>
      <c r="BA156" s="50">
        <v>4.7192196248249481</v>
      </c>
      <c r="BB156" s="50">
        <v>4.996510150043334</v>
      </c>
      <c r="BC156" s="50">
        <v>2.6481032186968232</v>
      </c>
      <c r="BE156" s="50">
        <v>26.832139884367372</v>
      </c>
      <c r="BF156" s="50">
        <v>9.4371320950369508</v>
      </c>
      <c r="BG156" s="50">
        <v>37.198305236695539</v>
      </c>
      <c r="BH156" s="50">
        <v>32.00749282879223</v>
      </c>
      <c r="BI156" s="50">
        <v>12.084244811125782</v>
      </c>
      <c r="BJ156" s="50">
        <v>9.9220314079707226</v>
      </c>
      <c r="BK156" s="50">
        <v>17.230933885733116</v>
      </c>
      <c r="BL156" s="50">
        <v>10.690530653627638</v>
      </c>
      <c r="BM156" s="50">
        <v>20.573989732106362</v>
      </c>
      <c r="BN156" s="50">
        <v>35.58312342886768</v>
      </c>
      <c r="BO156" s="50">
        <v>15.319939570341591</v>
      </c>
      <c r="BP156" s="50">
        <v>7.4912036219167426</v>
      </c>
      <c r="BR156" s="50">
        <v>19.135024596574624</v>
      </c>
      <c r="BS156" s="50">
        <v>22.271936094815722</v>
      </c>
      <c r="BT156" s="50">
        <v>22.554253072429017</v>
      </c>
      <c r="BU156" s="50">
        <v>13.839996723284333</v>
      </c>
      <c r="BV156" s="50">
        <v>23.318740037504032</v>
      </c>
      <c r="BW156" s="50">
        <v>20.374243660446549</v>
      </c>
      <c r="BX156" s="50">
        <v>17.230933885733126</v>
      </c>
      <c r="BY156" s="50">
        <v>11.702901808975314</v>
      </c>
      <c r="BZ156" s="50">
        <v>25.321888619945334</v>
      </c>
      <c r="CA156" s="50">
        <v>12.82436903497255</v>
      </c>
      <c r="CB156" s="50">
        <v>16.559234187656134</v>
      </c>
      <c r="CC156" s="50">
        <v>33.084616670576303</v>
      </c>
      <c r="CE156" s="50">
        <v>4.8288701349633758</v>
      </c>
      <c r="CF156" s="50">
        <v>13.484056116752118</v>
      </c>
      <c r="CG156" s="50">
        <v>19.726146801500864</v>
      </c>
      <c r="CH156" s="50">
        <v>14.4646567218995</v>
      </c>
      <c r="CI156" s="50">
        <v>18.646494671775773</v>
      </c>
      <c r="CJ156" s="50">
        <v>8.4781976225439024</v>
      </c>
      <c r="CK156" s="50">
        <v>8.8627786910750928</v>
      </c>
      <c r="CL156" s="50">
        <v>4.5874724766065347</v>
      </c>
      <c r="CM156" s="50">
        <v>2.7042587431463327</v>
      </c>
      <c r="CN156" s="50">
        <v>9.2936646564235268</v>
      </c>
      <c r="CO156" s="50">
        <v>0</v>
      </c>
      <c r="CP156" s="50">
        <v>2.4657165935672691</v>
      </c>
      <c r="CR156" s="50">
        <v>21.240426246187738</v>
      </c>
      <c r="CS156" s="50">
        <v>2.8766940985732425</v>
      </c>
      <c r="CT156" s="50">
        <v>7.6903686106428761</v>
      </c>
      <c r="CU156" s="50">
        <v>20.044213783172889</v>
      </c>
      <c r="CV156" s="50">
        <v>6.3827643282800315</v>
      </c>
      <c r="CW156" s="50">
        <v>9.9631731583403464</v>
      </c>
      <c r="CX156" s="50">
        <v>9.2746462489803072</v>
      </c>
      <c r="CY156" s="50">
        <v>6.3091177780800312</v>
      </c>
      <c r="CZ156" s="50">
        <v>9.6775571667783229</v>
      </c>
      <c r="DA156" s="50">
        <v>5.4958089556114293</v>
      </c>
      <c r="DB156" s="50">
        <v>4.7539631984107045</v>
      </c>
      <c r="DC156" s="50">
        <v>3.0650815858551534</v>
      </c>
      <c r="DD156" s="81"/>
      <c r="DE156" s="50">
        <v>6.9456385422794922</v>
      </c>
      <c r="DF156" s="50">
        <v>14.059129547956443</v>
      </c>
      <c r="DG156" s="50">
        <v>18.767838075476387</v>
      </c>
      <c r="DH156" s="50">
        <v>32.8664057565462</v>
      </c>
      <c r="DI156" s="50">
        <v>28.806263500600362</v>
      </c>
      <c r="DJ156" s="50">
        <v>19.234773463139604</v>
      </c>
      <c r="DK156" s="50">
        <v>13.840824012480141</v>
      </c>
      <c r="DL156" s="50">
        <v>14.343165117825105</v>
      </c>
      <c r="DM156" s="50">
        <v>6.8325826976805484</v>
      </c>
      <c r="DN156" s="50">
        <v>4.9277518072749507</v>
      </c>
      <c r="DO156" s="50">
        <v>9.9837866135178484</v>
      </c>
      <c r="DP156" s="50">
        <v>12.659956062021298</v>
      </c>
      <c r="DQ156" s="81"/>
      <c r="DS156" s="50">
        <v>34.341430890180774</v>
      </c>
      <c r="DT156" s="50">
        <v>10.090247901080049</v>
      </c>
      <c r="DU156" s="50">
        <v>27.141738462694871</v>
      </c>
      <c r="DV156" s="50">
        <v>11.957725020710102</v>
      </c>
      <c r="DW156" s="50">
        <v>18.047617373644716</v>
      </c>
      <c r="DX156" s="50">
        <v>13.839996723284328</v>
      </c>
      <c r="DY156" s="50">
        <v>8.6978656451172309</v>
      </c>
      <c r="DZ156" s="50">
        <v>8.5530048191063521</v>
      </c>
      <c r="EA156" s="50">
        <v>6.7054681697919039</v>
      </c>
      <c r="EB156" s="50">
        <v>11.39494671669569</v>
      </c>
      <c r="EC156" s="50">
        <v>11.612147727563434</v>
      </c>
      <c r="ED156" s="50">
        <v>28.806263500600362</v>
      </c>
      <c r="EF156" s="50">
        <v>69.11497951986432</v>
      </c>
      <c r="EG156" s="50">
        <v>38.879221277662587</v>
      </c>
      <c r="EH156" s="50">
        <v>30.705892736711327</v>
      </c>
      <c r="EI156" s="50">
        <v>18.016042601908644</v>
      </c>
      <c r="EJ156" s="50">
        <v>9.9160686488707004</v>
      </c>
      <c r="EK156" s="50">
        <v>25.745838451325067</v>
      </c>
      <c r="EL156" s="50">
        <v>25.023861556419853</v>
      </c>
      <c r="EM156" s="50">
        <v>11.264637286868828</v>
      </c>
      <c r="EN156" s="50">
        <v>44.916184546844207</v>
      </c>
      <c r="EO156" s="50">
        <v>52.366887902017218</v>
      </c>
      <c r="EP156" s="50">
        <v>83.069804656554936</v>
      </c>
      <c r="EQ156" s="50">
        <v>73.22122909925082</v>
      </c>
      <c r="ES156" s="50">
        <v>7.1509930667743156</v>
      </c>
      <c r="ET156" s="50">
        <v>0</v>
      </c>
      <c r="EU156" s="50">
        <v>7.6235929914767278</v>
      </c>
      <c r="EV156" s="50">
        <v>9.1228055976228095</v>
      </c>
      <c r="EW156" s="50">
        <v>7.2471216431124432</v>
      </c>
      <c r="EX156" s="50">
        <v>6.6425064404828422</v>
      </c>
      <c r="EY156" s="50">
        <v>2.7108395126750904</v>
      </c>
      <c r="EZ156" s="50">
        <v>2.9632976643554114</v>
      </c>
      <c r="FA156" s="50">
        <v>4.8678510547214326</v>
      </c>
      <c r="FB156" s="50">
        <v>0</v>
      </c>
      <c r="FC156" s="50">
        <v>0</v>
      </c>
      <c r="FD156" s="50">
        <v>0</v>
      </c>
      <c r="FF156" s="50">
        <v>91.522985298961913</v>
      </c>
      <c r="FG156" s="50">
        <v>64.143166245593576</v>
      </c>
      <c r="FH156" s="50">
        <v>96.633698511365594</v>
      </c>
      <c r="FI156" s="50">
        <v>76.519064986795996</v>
      </c>
      <c r="FJ156" s="50">
        <v>27.610587393603815</v>
      </c>
      <c r="FK156" s="50">
        <v>4.9319009104592908</v>
      </c>
      <c r="FL156" s="50">
        <v>16.606823527656058</v>
      </c>
      <c r="FM156" s="50">
        <v>24.950334096489815</v>
      </c>
      <c r="FN156" s="50">
        <v>33.003412366944886</v>
      </c>
      <c r="FO156" s="50">
        <v>44.594305339982419</v>
      </c>
      <c r="FP156" s="50">
        <v>73.051946875997871</v>
      </c>
      <c r="FQ156" s="50">
        <v>89.376396621342934</v>
      </c>
      <c r="FS156" s="50">
        <v>5.1937184929093121</v>
      </c>
      <c r="FT156" s="50">
        <v>4.4865293103632968</v>
      </c>
      <c r="FU156" s="50">
        <v>5.3762428138798413</v>
      </c>
      <c r="FV156" s="50">
        <v>3.8186739264517788</v>
      </c>
      <c r="FW156" s="50">
        <v>4.0850002529573404</v>
      </c>
      <c r="FX156" s="50">
        <v>5.1010545223086314</v>
      </c>
      <c r="FY156" s="50">
        <v>7.1829408665556675</v>
      </c>
      <c r="FZ156" s="50">
        <v>6.0486831857946717</v>
      </c>
      <c r="GA156" s="50">
        <v>7.3235613903493064</v>
      </c>
      <c r="GB156" s="50">
        <v>2.0930213856802373</v>
      </c>
      <c r="GC156" s="50">
        <v>4.3990984755323943</v>
      </c>
      <c r="GD156" s="50">
        <v>8.4811815024869208</v>
      </c>
    </row>
    <row r="157" spans="4:186" ht="15.75" thickBot="1" x14ac:dyDescent="0.3">
      <c r="D157" s="39">
        <v>0.79166666666666696</v>
      </c>
      <c r="E157" s="50">
        <v>15.060310010676154</v>
      </c>
      <c r="F157" s="50">
        <v>18.341149563692213</v>
      </c>
      <c r="G157" s="50">
        <v>12.496954350521646</v>
      </c>
      <c r="H157" s="50">
        <v>3.0436874223914936</v>
      </c>
      <c r="I157" s="50">
        <v>12.17516037978322</v>
      </c>
      <c r="J157" s="50">
        <v>5.8595287056063441</v>
      </c>
      <c r="K157" s="50">
        <v>6.5017871989033384</v>
      </c>
      <c r="L157" s="50">
        <v>8.1629500080543593</v>
      </c>
      <c r="M157" s="50">
        <v>13.839996723284328</v>
      </c>
      <c r="N157" s="50">
        <v>18.136619162397587</v>
      </c>
      <c r="O157" s="50">
        <v>4.5559074100960011</v>
      </c>
      <c r="P157" s="50">
        <v>6.5167682695137392</v>
      </c>
      <c r="R157" s="50">
        <v>18.920256159574382</v>
      </c>
      <c r="S157" s="50">
        <v>8.3141080727893435</v>
      </c>
      <c r="T157" s="50">
        <v>6.9612936195104522</v>
      </c>
      <c r="U157" s="50">
        <v>5.2740323156123869</v>
      </c>
      <c r="V157" s="50">
        <v>14.851263020772603</v>
      </c>
      <c r="W157" s="50">
        <v>5.7590818475781411</v>
      </c>
      <c r="X157" s="50">
        <v>5.1808415107810735</v>
      </c>
      <c r="Y157" s="50">
        <v>5.442451961476098</v>
      </c>
      <c r="Z157" s="50">
        <v>8.0956445955970171</v>
      </c>
      <c r="AA157" s="50">
        <v>6.0629601661861967</v>
      </c>
      <c r="AB157" s="50">
        <v>4.8678510547214309</v>
      </c>
      <c r="AC157" s="50">
        <v>6.9926743099590327</v>
      </c>
      <c r="AE157" s="50">
        <v>23.885449474800982</v>
      </c>
      <c r="AF157" s="50">
        <v>4.170696794146278</v>
      </c>
      <c r="AG157" s="50">
        <v>19.475791519428519</v>
      </c>
      <c r="AH157" s="50">
        <v>15.183155206958689</v>
      </c>
      <c r="AI157" s="50">
        <v>4.3657256180531494</v>
      </c>
      <c r="AJ157" s="50">
        <v>9.8196728854540645</v>
      </c>
      <c r="AK157" s="50">
        <v>10.54494178310711</v>
      </c>
      <c r="AL157" s="50">
        <v>4.2632302078658491</v>
      </c>
      <c r="AM157" s="50">
        <v>6.6268278322310969</v>
      </c>
      <c r="AN157" s="50">
        <v>12.266530809626341</v>
      </c>
      <c r="AO157" s="50">
        <v>5.0355452097950568</v>
      </c>
      <c r="AP157" s="50">
        <v>16.467114586846137</v>
      </c>
      <c r="AR157" s="50">
        <v>13.350351010123838</v>
      </c>
      <c r="AS157" s="50">
        <v>0</v>
      </c>
      <c r="AT157" s="50">
        <v>4.8781439419027395</v>
      </c>
      <c r="AU157" s="50">
        <v>8.5710237840153045</v>
      </c>
      <c r="AV157" s="50">
        <v>10.858551660533555</v>
      </c>
      <c r="AW157" s="50">
        <v>7.0588804371102869</v>
      </c>
      <c r="AX157" s="50">
        <v>4.423370903338645</v>
      </c>
      <c r="AY157" s="50">
        <v>2.5105014814079611</v>
      </c>
      <c r="AZ157" s="50">
        <v>2.075554450272374</v>
      </c>
      <c r="BA157" s="50">
        <v>4.3657256180531432</v>
      </c>
      <c r="BB157" s="50">
        <v>4.3515838733325127</v>
      </c>
      <c r="BC157" s="50">
        <v>2.5940094142931498</v>
      </c>
      <c r="BE157" s="50">
        <v>27.571312026246368</v>
      </c>
      <c r="BF157" s="50">
        <v>10.31446752047577</v>
      </c>
      <c r="BG157" s="50">
        <v>34.432401520811993</v>
      </c>
      <c r="BH157" s="50">
        <v>24.263800242386008</v>
      </c>
      <c r="BI157" s="50">
        <v>10.13626948551777</v>
      </c>
      <c r="BJ157" s="50">
        <v>9.2987406189838637</v>
      </c>
      <c r="BK157" s="50">
        <v>15.537818596433796</v>
      </c>
      <c r="BL157" s="50">
        <v>8.8997068882299981</v>
      </c>
      <c r="BM157" s="50">
        <v>17.203187842683985</v>
      </c>
      <c r="BN157" s="50">
        <v>36.949745870514988</v>
      </c>
      <c r="BO157" s="50">
        <v>13.035455797514295</v>
      </c>
      <c r="BP157" s="50">
        <v>7.1669550989852464</v>
      </c>
      <c r="BR157" s="50">
        <v>21.141531508199211</v>
      </c>
      <c r="BS157" s="50">
        <v>18.208882169564475</v>
      </c>
      <c r="BT157" s="50">
        <v>19.012101903328727</v>
      </c>
      <c r="BU157" s="50">
        <v>12.839314322566308</v>
      </c>
      <c r="BV157" s="50">
        <v>18.950838464263299</v>
      </c>
      <c r="BW157" s="50">
        <v>15.155896406997083</v>
      </c>
      <c r="BX157" s="50">
        <v>14.015286140250721</v>
      </c>
      <c r="BY157" s="50">
        <v>8.7343346360696916</v>
      </c>
      <c r="BZ157" s="50">
        <v>17.351832080416738</v>
      </c>
      <c r="CA157" s="50">
        <v>10.380180070832486</v>
      </c>
      <c r="CB157" s="50">
        <v>14.517543897125101</v>
      </c>
      <c r="CC157" s="50">
        <v>34.935612948398841</v>
      </c>
      <c r="CE157" s="50">
        <v>4.8166037476036836</v>
      </c>
      <c r="CF157" s="50">
        <v>11.101621965016236</v>
      </c>
      <c r="CG157" s="50">
        <v>15.672228050072468</v>
      </c>
      <c r="CH157" s="50">
        <v>12.144804706149625</v>
      </c>
      <c r="CI157" s="50">
        <v>13.301950993245772</v>
      </c>
      <c r="CJ157" s="50">
        <v>7.8375147072116613</v>
      </c>
      <c r="CK157" s="50">
        <v>7.8930327485953962</v>
      </c>
      <c r="CL157" s="50">
        <v>2.6793489540264281</v>
      </c>
      <c r="CM157" s="50">
        <v>0</v>
      </c>
      <c r="CN157" s="50">
        <v>8.338743386896061</v>
      </c>
      <c r="CO157" s="50">
        <v>0</v>
      </c>
      <c r="CP157" s="50">
        <v>2.6950635707228732</v>
      </c>
      <c r="CR157" s="50">
        <v>24.730616179429695</v>
      </c>
      <c r="CS157" s="50">
        <v>2.0299998708016149</v>
      </c>
      <c r="CT157" s="50">
        <v>6.5769226756118204</v>
      </c>
      <c r="CU157" s="50">
        <v>16.849910480973044</v>
      </c>
      <c r="CV157" s="50">
        <v>5.8791039523864983</v>
      </c>
      <c r="CW157" s="50">
        <v>12.476871066923628</v>
      </c>
      <c r="CX157" s="50">
        <v>6.0201964987088958</v>
      </c>
      <c r="CY157" s="50">
        <v>5.1167757754795371</v>
      </c>
      <c r="CZ157" s="50">
        <v>6.1231688222404932</v>
      </c>
      <c r="DA157" s="50">
        <v>6.0772595946554775</v>
      </c>
      <c r="DB157" s="50">
        <v>5.207047105302232</v>
      </c>
      <c r="DC157" s="50">
        <v>4.7799292578810517</v>
      </c>
      <c r="DD157" s="81"/>
      <c r="DE157" s="50">
        <v>6.091581488836515</v>
      </c>
      <c r="DF157" s="50">
        <v>9.5225354896296199</v>
      </c>
      <c r="DG157" s="50">
        <v>12.520154136096874</v>
      </c>
      <c r="DH157" s="50">
        <v>27.895790431535673</v>
      </c>
      <c r="DI157" s="50">
        <v>27.492873063308394</v>
      </c>
      <c r="DJ157" s="50">
        <v>16.044476775598035</v>
      </c>
      <c r="DK157" s="50">
        <v>11.071041809704212</v>
      </c>
      <c r="DL157" s="50">
        <v>10.690530653627654</v>
      </c>
      <c r="DM157" s="50">
        <v>4.8934040266096721</v>
      </c>
      <c r="DN157" s="50">
        <v>4.1734809708195222</v>
      </c>
      <c r="DO157" s="50">
        <v>10.066524757432624</v>
      </c>
      <c r="DP157" s="50">
        <v>11.049669148023794</v>
      </c>
      <c r="DQ157" s="81"/>
      <c r="DS157" s="50">
        <v>36.191502218231413</v>
      </c>
      <c r="DT157" s="50">
        <v>8.0241076510067781</v>
      </c>
      <c r="DU157" s="50">
        <v>18.646494671775784</v>
      </c>
      <c r="DV157" s="50">
        <v>7.3403201055733298</v>
      </c>
      <c r="DW157" s="50">
        <v>13.618650969758749</v>
      </c>
      <c r="DX157" s="50">
        <v>11.749568176928319</v>
      </c>
      <c r="DY157" s="50">
        <v>5.2584235487599598</v>
      </c>
      <c r="DZ157" s="50">
        <v>5.4690870789119694</v>
      </c>
      <c r="EA157" s="50">
        <v>4.1879786650054198</v>
      </c>
      <c r="EB157" s="50">
        <v>13.569604254770285</v>
      </c>
      <c r="EC157" s="50">
        <v>11.566580162660477</v>
      </c>
      <c r="ED157" s="50">
        <v>29.457841648427799</v>
      </c>
      <c r="EF157" s="50">
        <v>70.199399953427402</v>
      </c>
      <c r="EG157" s="50">
        <v>41.907460129974126</v>
      </c>
      <c r="EH157" s="50">
        <v>28.283987038415766</v>
      </c>
      <c r="EI157" s="50">
        <v>15.623751723230967</v>
      </c>
      <c r="EJ157" s="50">
        <v>8.4811815024869297</v>
      </c>
      <c r="EK157" s="50">
        <v>22.008884465840925</v>
      </c>
      <c r="EL157" s="50">
        <v>22.588634549857538</v>
      </c>
      <c r="EM157" s="50">
        <v>9.7579416530827618</v>
      </c>
      <c r="EN157" s="50">
        <v>43.14192724938404</v>
      </c>
      <c r="EO157" s="50">
        <v>50.345380976239369</v>
      </c>
      <c r="EP157" s="50">
        <v>80.927946308795995</v>
      </c>
      <c r="EQ157" s="50">
        <v>72.241538026450741</v>
      </c>
      <c r="ES157" s="50">
        <v>6.6222806037765896</v>
      </c>
      <c r="ET157" s="50">
        <v>2.1853298241354504</v>
      </c>
      <c r="EU157" s="50">
        <v>5.2066167945395136</v>
      </c>
      <c r="EV157" s="50">
        <v>6.1380429100520413</v>
      </c>
      <c r="EW157" s="50">
        <v>5.7955160572871876</v>
      </c>
      <c r="EX157" s="50">
        <v>3.9725754496929642</v>
      </c>
      <c r="EY157" s="50">
        <v>2.0731300806726023</v>
      </c>
      <c r="EZ157" s="50">
        <v>0</v>
      </c>
      <c r="FA157" s="50">
        <v>3.9614477938454207</v>
      </c>
      <c r="FB157" s="50">
        <v>0</v>
      </c>
      <c r="FC157" s="50">
        <v>0</v>
      </c>
      <c r="FD157" s="50">
        <v>2.3850002436494018</v>
      </c>
      <c r="FF157" s="50">
        <v>88.589461721766455</v>
      </c>
      <c r="FG157" s="50">
        <v>64.143166245593576</v>
      </c>
      <c r="FH157" s="50">
        <v>94.05520127321202</v>
      </c>
      <c r="FI157" s="50">
        <v>73.721764503840816</v>
      </c>
      <c r="FJ157" s="50">
        <v>24.913624439658953</v>
      </c>
      <c r="FK157" s="50">
        <v>5.0094993380468056</v>
      </c>
      <c r="FL157" s="50">
        <v>15.537818596433805</v>
      </c>
      <c r="FM157" s="50">
        <v>22.348696593457277</v>
      </c>
      <c r="FN157" s="50">
        <v>33.324574008128565</v>
      </c>
      <c r="FO157" s="50">
        <v>52.829253537044593</v>
      </c>
      <c r="FP157" s="50">
        <v>79.709172568370121</v>
      </c>
      <c r="FQ157" s="50">
        <v>103.35636956690546</v>
      </c>
      <c r="FS157" s="50">
        <v>6.0772595946554846</v>
      </c>
      <c r="FT157" s="50">
        <v>4.5777338218637</v>
      </c>
      <c r="FU157" s="50">
        <v>5.7264677480577566</v>
      </c>
      <c r="FV157" s="50">
        <v>2.2010309133889434</v>
      </c>
      <c r="FW157" s="50">
        <v>2.5180179479256508</v>
      </c>
      <c r="FX157" s="50">
        <v>5.9465499978605711</v>
      </c>
      <c r="FY157" s="50">
        <v>4.2632302078658535</v>
      </c>
      <c r="FZ157" s="50">
        <v>6.8057977128814198</v>
      </c>
      <c r="GA157" s="50">
        <v>6.673937806963294</v>
      </c>
      <c r="GB157" s="50">
        <v>2.4583046248077141</v>
      </c>
      <c r="GC157" s="50">
        <v>4.7163991333345505</v>
      </c>
      <c r="GD157" s="50">
        <v>9.5626584797694232</v>
      </c>
    </row>
    <row r="158" spans="4:186" ht="15.75" thickBot="1" x14ac:dyDescent="0.3">
      <c r="D158" s="39">
        <v>0.83333333333333304</v>
      </c>
      <c r="E158" s="50">
        <v>16.719157918392987</v>
      </c>
      <c r="F158" s="50">
        <v>14.226387772951572</v>
      </c>
      <c r="G158" s="50">
        <v>11.680723226487792</v>
      </c>
      <c r="H158" s="50">
        <v>0</v>
      </c>
      <c r="I158" s="50">
        <v>8.0586694456122547</v>
      </c>
      <c r="J158" s="50">
        <v>5.7305950971207871</v>
      </c>
      <c r="K158" s="50">
        <v>4.0521451811085409</v>
      </c>
      <c r="L158" s="50">
        <v>4.7555833153563505</v>
      </c>
      <c r="M158" s="50">
        <v>12.357590128198252</v>
      </c>
      <c r="N158" s="50">
        <v>20.944663887185019</v>
      </c>
      <c r="O158" s="50">
        <v>5.4508770370248181</v>
      </c>
      <c r="P158" s="50">
        <v>7.024149165949809</v>
      </c>
      <c r="R158" s="50">
        <v>17.230933885733108</v>
      </c>
      <c r="S158" s="50">
        <v>7.6599137115137852</v>
      </c>
      <c r="T158" s="50">
        <v>6.7442535715061096</v>
      </c>
      <c r="U158" s="50">
        <v>4.2692588143850578</v>
      </c>
      <c r="V158" s="50">
        <v>11.50430246860352</v>
      </c>
      <c r="W158" s="50">
        <v>4.3397589236317788</v>
      </c>
      <c r="X158" s="50">
        <v>2.0402586563033975</v>
      </c>
      <c r="Y158" s="50">
        <v>4.0959912791421758</v>
      </c>
      <c r="Z158" s="50">
        <v>6.6268278322311005</v>
      </c>
      <c r="AA158" s="50">
        <v>6.9456385422794922</v>
      </c>
      <c r="AB158" s="50">
        <v>4.6418656817170083</v>
      </c>
      <c r="AC158" s="50">
        <v>6.8367096916986245</v>
      </c>
      <c r="AE158" s="50">
        <v>18.49555238525593</v>
      </c>
      <c r="AF158" s="50">
        <v>3.7885327418499921</v>
      </c>
      <c r="AG158" s="50">
        <v>17.841079898488612</v>
      </c>
      <c r="AH158" s="50">
        <v>13.183865642048952</v>
      </c>
      <c r="AI158" s="50">
        <v>3.9869644805268245</v>
      </c>
      <c r="AJ158" s="50">
        <v>6.5022861976392496</v>
      </c>
      <c r="AK158" s="50">
        <v>6.2214924031041292</v>
      </c>
      <c r="AL158" s="50">
        <v>4.7313201820799877</v>
      </c>
      <c r="AM158" s="50">
        <v>5.7733605564090551</v>
      </c>
      <c r="AN158" s="50">
        <v>13.205502178723934</v>
      </c>
      <c r="AO158" s="50">
        <v>5.3960488461233149</v>
      </c>
      <c r="AP158" s="50">
        <v>18.798255959474126</v>
      </c>
      <c r="AR158" s="50">
        <v>14.496202940287187</v>
      </c>
      <c r="AS158" s="50">
        <v>0</v>
      </c>
      <c r="AT158" s="50">
        <v>4.2294250162766893</v>
      </c>
      <c r="AU158" s="50">
        <v>5.7590818475781322</v>
      </c>
      <c r="AV158" s="50">
        <v>7.7575330241675138</v>
      </c>
      <c r="AW158" s="50">
        <v>3.9614477938454176</v>
      </c>
      <c r="AX158" s="50">
        <v>2.847427902858771</v>
      </c>
      <c r="AY158" s="50">
        <v>2.1197404871229515</v>
      </c>
      <c r="AZ158" s="50">
        <v>0</v>
      </c>
      <c r="BA158" s="50">
        <v>3.0736672435775754</v>
      </c>
      <c r="BB158" s="50">
        <v>6.2729950995858754</v>
      </c>
      <c r="BC158" s="50">
        <v>2.7425758500508883</v>
      </c>
      <c r="BE158" s="50">
        <v>27.025361467561236</v>
      </c>
      <c r="BF158" s="50">
        <v>10.31446752047577</v>
      </c>
      <c r="BG158" s="50">
        <v>34.660530650212195</v>
      </c>
      <c r="BH158" s="50">
        <v>26.647515718361163</v>
      </c>
      <c r="BI158" s="50">
        <v>8.1106979978302665</v>
      </c>
      <c r="BJ158" s="50">
        <v>8.5524046222817649</v>
      </c>
      <c r="BK158" s="50">
        <v>12.3813852246119</v>
      </c>
      <c r="BL158" s="50">
        <v>6.9612936195104496</v>
      </c>
      <c r="BM158" s="50">
        <v>17.411528698169032</v>
      </c>
      <c r="BN158" s="50">
        <v>35.490136219619934</v>
      </c>
      <c r="BO158" s="50">
        <v>12.548806726051632</v>
      </c>
      <c r="BP158" s="50">
        <v>7.6235929914767322</v>
      </c>
      <c r="BR158" s="50">
        <v>24.367292704433432</v>
      </c>
      <c r="BS158" s="50">
        <v>17.015426308906566</v>
      </c>
      <c r="BT158" s="50">
        <v>16.691026979958803</v>
      </c>
      <c r="BU158" s="50">
        <v>7.9431085549140894</v>
      </c>
      <c r="BV158" s="50">
        <v>12.847972162248725</v>
      </c>
      <c r="BW158" s="50">
        <v>12.452953748711115</v>
      </c>
      <c r="BX158" s="50">
        <v>9.8565723961114955</v>
      </c>
      <c r="BY158" s="50">
        <v>4.2519418724972358</v>
      </c>
      <c r="BZ158" s="50">
        <v>11.634976320760883</v>
      </c>
      <c r="CA158" s="50">
        <v>7.198950387119611</v>
      </c>
      <c r="CB158" s="50">
        <v>15.595967938891679</v>
      </c>
      <c r="CC158" s="50">
        <v>38.508214248557664</v>
      </c>
      <c r="CE158" s="50">
        <v>4.9029060467487566</v>
      </c>
      <c r="CF158" s="50">
        <v>11.196778209069523</v>
      </c>
      <c r="CG158" s="50">
        <v>12.312386952187774</v>
      </c>
      <c r="CH158" s="50">
        <v>9.4172783874678316</v>
      </c>
      <c r="CI158" s="50">
        <v>8.5890680386954354</v>
      </c>
      <c r="CJ158" s="50">
        <v>5.9757474090129392</v>
      </c>
      <c r="CK158" s="50">
        <v>5.9917993923261879</v>
      </c>
      <c r="CL158" s="50">
        <v>0</v>
      </c>
      <c r="CM158" s="50">
        <v>0</v>
      </c>
      <c r="CN158" s="50">
        <v>6.744253571506106</v>
      </c>
      <c r="CO158" s="50">
        <v>0</v>
      </c>
      <c r="CP158" s="50">
        <v>2.7987087192090523</v>
      </c>
      <c r="CR158" s="50">
        <v>17.753048413404731</v>
      </c>
      <c r="CS158" s="50">
        <v>0</v>
      </c>
      <c r="CT158" s="50">
        <v>5.4958089556114293</v>
      </c>
      <c r="CU158" s="50">
        <v>10.985007039969062</v>
      </c>
      <c r="CV158" s="50">
        <v>2.6871986041818041</v>
      </c>
      <c r="CW158" s="50">
        <v>4.9190462664313443</v>
      </c>
      <c r="CX158" s="50">
        <v>2.6248290077650784</v>
      </c>
      <c r="CY158" s="50">
        <v>2.2848436010480078</v>
      </c>
      <c r="CZ158" s="50">
        <v>4.5437149792577785</v>
      </c>
      <c r="DA158" s="50">
        <v>4.3657256180531503</v>
      </c>
      <c r="DB158" s="50">
        <v>5.368773166557153</v>
      </c>
      <c r="DC158" s="50">
        <v>4.3085833425225397</v>
      </c>
      <c r="DD158" s="81"/>
      <c r="DE158" s="50">
        <v>6.5317723348557939</v>
      </c>
      <c r="DF158" s="50">
        <v>12.768007507042185</v>
      </c>
      <c r="DG158" s="50">
        <v>9.1422433871108506</v>
      </c>
      <c r="DH158" s="50">
        <v>20.341078864475357</v>
      </c>
      <c r="DI158" s="50">
        <v>21.84027781299346</v>
      </c>
      <c r="DJ158" s="50">
        <v>11.430593030990368</v>
      </c>
      <c r="DK158" s="50">
        <v>10.879677241504416</v>
      </c>
      <c r="DL158" s="50">
        <v>7.9613703166502248</v>
      </c>
      <c r="DM158" s="50">
        <v>4.4830790188120977</v>
      </c>
      <c r="DN158" s="50">
        <v>2.8229982452870823</v>
      </c>
      <c r="DO158" s="50">
        <v>8.4967089645349478</v>
      </c>
      <c r="DP158" s="50">
        <v>10.318839704276117</v>
      </c>
      <c r="DQ158" s="81"/>
      <c r="DS158" s="50">
        <v>36.759201790257499</v>
      </c>
      <c r="DT158" s="50">
        <v>9.0177667564795225</v>
      </c>
      <c r="DU158" s="50">
        <v>18.077252207424781</v>
      </c>
      <c r="DV158" s="50">
        <v>5.8451082148593452</v>
      </c>
      <c r="DW158" s="50">
        <v>11.199856784309111</v>
      </c>
      <c r="DX158" s="50">
        <v>9.7382947965996234</v>
      </c>
      <c r="DY158" s="50">
        <v>3.7643411888271516</v>
      </c>
      <c r="DZ158" s="50">
        <v>4.6590262270212426</v>
      </c>
      <c r="EA158" s="50">
        <v>4.716399133334547</v>
      </c>
      <c r="EB158" s="50">
        <v>14.292392899130268</v>
      </c>
      <c r="EC158" s="50">
        <v>11.772576463173941</v>
      </c>
      <c r="ED158" s="50">
        <v>33.26225181802284</v>
      </c>
      <c r="EF158" s="50">
        <v>71.729879800019759</v>
      </c>
      <c r="EG158" s="50">
        <v>42.892342175358195</v>
      </c>
      <c r="EH158" s="50">
        <v>28.644884249377903</v>
      </c>
      <c r="EI158" s="50">
        <v>13.183865642048964</v>
      </c>
      <c r="EJ158" s="50">
        <v>7.7743850089221702</v>
      </c>
      <c r="EK158" s="50">
        <v>19.170976588303255</v>
      </c>
      <c r="EL158" s="50">
        <v>20.329319367858147</v>
      </c>
      <c r="EM158" s="50">
        <v>9.1234321926313662</v>
      </c>
      <c r="EN158" s="50">
        <v>43.251424474484068</v>
      </c>
      <c r="EO158" s="50">
        <v>50.993596856498137</v>
      </c>
      <c r="EP158" s="50">
        <v>78.983815508252789</v>
      </c>
      <c r="EQ158" s="50">
        <v>72.535003631997128</v>
      </c>
      <c r="ES158" s="50">
        <v>6.4868291053905889</v>
      </c>
      <c r="ET158" s="50">
        <v>0</v>
      </c>
      <c r="EU158" s="50">
        <v>4.9153184612348326</v>
      </c>
      <c r="EV158" s="50">
        <v>2.7617360237151503</v>
      </c>
      <c r="EW158" s="50">
        <v>2.8229982452870814</v>
      </c>
      <c r="EX158" s="50">
        <v>2.5288176910388698</v>
      </c>
      <c r="EY158" s="50">
        <v>0</v>
      </c>
      <c r="EZ158" s="50">
        <v>0</v>
      </c>
      <c r="FA158" s="50">
        <v>2.3760616357188509</v>
      </c>
      <c r="FB158" s="50">
        <v>0</v>
      </c>
      <c r="FC158" s="50">
        <v>0</v>
      </c>
      <c r="FD158" s="50">
        <v>2.2012602033651518</v>
      </c>
      <c r="FF158" s="50">
        <v>88.217966001541939</v>
      </c>
      <c r="FG158" s="50">
        <v>72.842839336146753</v>
      </c>
      <c r="FH158" s="50">
        <v>92.82170625589373</v>
      </c>
      <c r="FI158" s="50">
        <v>64.466950679620979</v>
      </c>
      <c r="FJ158" s="50">
        <v>24.115095037936484</v>
      </c>
      <c r="FK158" s="50">
        <v>4.5072682420685988</v>
      </c>
      <c r="FL158" s="50">
        <v>13.253668096738497</v>
      </c>
      <c r="FM158" s="50">
        <v>22.899641498978589</v>
      </c>
      <c r="FN158" s="50">
        <v>26.966008571950635</v>
      </c>
      <c r="FO158" s="50">
        <v>55.519128287186426</v>
      </c>
      <c r="FP158" s="50">
        <v>74.183165033301876</v>
      </c>
      <c r="FQ158" s="50">
        <v>87.511633873144646</v>
      </c>
      <c r="FS158" s="50">
        <v>7.0241491659498045</v>
      </c>
      <c r="FT158" s="50">
        <v>4.7101577590234047</v>
      </c>
      <c r="FU158" s="50">
        <v>4.1070020025012832</v>
      </c>
      <c r="FV158" s="50">
        <v>0</v>
      </c>
      <c r="FW158" s="50">
        <v>0</v>
      </c>
      <c r="FX158" s="50">
        <v>0</v>
      </c>
      <c r="FY158" s="50">
        <v>3.933184214630526</v>
      </c>
      <c r="FZ158" s="50">
        <v>6.5167682695137392</v>
      </c>
      <c r="GA158" s="50">
        <v>7.0916108971782785</v>
      </c>
      <c r="GB158" s="50">
        <v>0</v>
      </c>
      <c r="GC158" s="50">
        <v>4.9835434346778591</v>
      </c>
      <c r="GD158" s="50">
        <v>10.690530653627663</v>
      </c>
    </row>
    <row r="159" spans="4:186" ht="15.75" thickBot="1" x14ac:dyDescent="0.3">
      <c r="D159" s="39">
        <v>0.875</v>
      </c>
      <c r="E159" s="50">
        <v>17.432744234996118</v>
      </c>
      <c r="F159" s="50">
        <v>14.564873387950911</v>
      </c>
      <c r="G159" s="50">
        <v>11.286286167473406</v>
      </c>
      <c r="H159" s="50">
        <v>0</v>
      </c>
      <c r="I159" s="50">
        <v>5.9352733573820551</v>
      </c>
      <c r="J159" s="50">
        <v>2.7370042069024114</v>
      </c>
      <c r="K159" s="50">
        <v>0</v>
      </c>
      <c r="L159" s="50">
        <v>4.5993468602203409</v>
      </c>
      <c r="M159" s="50">
        <v>12.144804706149614</v>
      </c>
      <c r="N159" s="50">
        <v>16.6629276138428</v>
      </c>
      <c r="O159" s="50">
        <v>5.873972894771593</v>
      </c>
      <c r="P159" s="50">
        <v>4.7799292578810499</v>
      </c>
      <c r="R159" s="50">
        <v>14.799305296461428</v>
      </c>
      <c r="S159" s="50">
        <v>7.1892274872996644</v>
      </c>
      <c r="T159" s="50">
        <v>6.8522007198585957</v>
      </c>
      <c r="U159" s="50">
        <v>2.8876320872566263</v>
      </c>
      <c r="V159" s="50">
        <v>8.8627786910750874</v>
      </c>
      <c r="W159" s="50">
        <v>2.6717755039192785</v>
      </c>
      <c r="X159" s="50">
        <v>0</v>
      </c>
      <c r="Y159" s="50">
        <v>3.8587075205254853</v>
      </c>
      <c r="Z159" s="50">
        <v>5.3280322292849567</v>
      </c>
      <c r="AA159" s="50">
        <v>7.8081621595176269</v>
      </c>
      <c r="AB159" s="50">
        <v>4.4229849310660985</v>
      </c>
      <c r="AC159" s="50">
        <v>6.5618495202708393</v>
      </c>
      <c r="AE159" s="50">
        <v>15.484270733470865</v>
      </c>
      <c r="AF159" s="50">
        <v>2.3643271412611262</v>
      </c>
      <c r="AG159" s="50">
        <v>18.586019601117499</v>
      </c>
      <c r="AH159" s="50">
        <v>8.331073859464011</v>
      </c>
      <c r="AI159" s="50">
        <v>2.7505484492828365</v>
      </c>
      <c r="AJ159" s="50">
        <v>5.7876628469172537</v>
      </c>
      <c r="AK159" s="50">
        <v>4.7071397169800093</v>
      </c>
      <c r="AL159" s="50">
        <v>2.6248290077650798</v>
      </c>
      <c r="AM159" s="50">
        <v>5.0486019324534874</v>
      </c>
      <c r="AN159" s="50">
        <v>12.197960299670944</v>
      </c>
      <c r="AO159" s="50">
        <v>5.9319870247516437</v>
      </c>
      <c r="AP159" s="50">
        <v>19.320400301506805</v>
      </c>
      <c r="AR159" s="50">
        <v>16.135014820782214</v>
      </c>
      <c r="AS159" s="50">
        <v>0</v>
      </c>
      <c r="AT159" s="50">
        <v>2.8311258744073453</v>
      </c>
      <c r="AU159" s="50">
        <v>5.4922410208890859</v>
      </c>
      <c r="AV159" s="50">
        <v>7.2632263519903928</v>
      </c>
      <c r="AW159" s="50">
        <v>0</v>
      </c>
      <c r="AX159" s="50">
        <v>0</v>
      </c>
      <c r="AY159" s="50">
        <v>2.046804935778058</v>
      </c>
      <c r="AZ159" s="50">
        <v>0</v>
      </c>
      <c r="BA159" s="50">
        <v>2.9382087304276454</v>
      </c>
      <c r="BB159" s="50">
        <v>5.0486019324534848</v>
      </c>
      <c r="BC159" s="50">
        <v>3.0650815858551521</v>
      </c>
      <c r="BE159" s="50">
        <v>28.887179923880339</v>
      </c>
      <c r="BF159" s="50">
        <v>10.31446752047577</v>
      </c>
      <c r="BG159" s="50">
        <v>36.949745870514946</v>
      </c>
      <c r="BH159" s="50">
        <v>21.113019176168699</v>
      </c>
      <c r="BI159" s="50">
        <v>8.0759874972421866</v>
      </c>
      <c r="BJ159" s="50">
        <v>8.0777206657384379</v>
      </c>
      <c r="BK159" s="50">
        <v>10.441763048938292</v>
      </c>
      <c r="BL159" s="50">
        <v>12.42752698552156</v>
      </c>
      <c r="BM159" s="50">
        <v>16.101137618375109</v>
      </c>
      <c r="BN159" s="50">
        <v>33.04030692199801</v>
      </c>
      <c r="BO159" s="50">
        <v>14.750920885959806</v>
      </c>
      <c r="BP159" s="50">
        <v>7.6903686106428832</v>
      </c>
      <c r="BR159" s="50">
        <v>23.073650191417617</v>
      </c>
      <c r="BS159" s="50">
        <v>16.733235232769143</v>
      </c>
      <c r="BT159" s="50">
        <v>16.439267161092673</v>
      </c>
      <c r="BU159" s="50">
        <v>5.2203985016424115</v>
      </c>
      <c r="BV159" s="50">
        <v>9.504585814121695</v>
      </c>
      <c r="BW159" s="50">
        <v>7.7850705454064615</v>
      </c>
      <c r="BX159" s="50">
        <v>6.2652029633003892</v>
      </c>
      <c r="BY159" s="50">
        <v>2.0012738866714863</v>
      </c>
      <c r="BZ159" s="50">
        <v>10.317479336941211</v>
      </c>
      <c r="CA159" s="50">
        <v>9.757941653082753</v>
      </c>
      <c r="CB159" s="50">
        <v>16.443906216796975</v>
      </c>
      <c r="CC159" s="50">
        <v>33.798969951302595</v>
      </c>
      <c r="CE159" s="50">
        <v>4.5049235560177792</v>
      </c>
      <c r="CF159" s="50">
        <v>12.002647552874251</v>
      </c>
      <c r="CG159" s="50">
        <v>11.307962767511595</v>
      </c>
      <c r="CH159" s="50">
        <v>8.2218550628616054</v>
      </c>
      <c r="CI159" s="50">
        <v>6.323801521872646</v>
      </c>
      <c r="CJ159" s="50">
        <v>4.6048952445068325</v>
      </c>
      <c r="CK159" s="50">
        <v>3.7539520285825234</v>
      </c>
      <c r="CL159" s="50">
        <v>0</v>
      </c>
      <c r="CM159" s="50">
        <v>0</v>
      </c>
      <c r="CN159" s="50">
        <v>6.3975620758610932</v>
      </c>
      <c r="CO159" s="50">
        <v>0</v>
      </c>
      <c r="CP159" s="50">
        <v>2.8802194585962182</v>
      </c>
      <c r="CR159" s="50">
        <v>17.230933885733123</v>
      </c>
      <c r="CS159" s="50">
        <v>0</v>
      </c>
      <c r="CT159" s="50">
        <v>5.0027924336543661</v>
      </c>
      <c r="CU159" s="50">
        <v>8.1495754339688826</v>
      </c>
      <c r="CV159" s="50">
        <v>2.0142131175531204</v>
      </c>
      <c r="CW159" s="50">
        <v>2.7205986310726837</v>
      </c>
      <c r="CX159" s="50">
        <v>0</v>
      </c>
      <c r="CY159" s="50">
        <v>0</v>
      </c>
      <c r="CZ159" s="50">
        <v>2.5522807990357981</v>
      </c>
      <c r="DA159" s="50">
        <v>4.2972150546130408</v>
      </c>
      <c r="DB159" s="50">
        <v>6.2579036984464018</v>
      </c>
      <c r="DC159" s="50">
        <v>4.1290826112783101</v>
      </c>
      <c r="DD159" s="81"/>
      <c r="DE159" s="50">
        <v>7.4255876143713353</v>
      </c>
      <c r="DF159" s="50">
        <v>11.292476652480827</v>
      </c>
      <c r="DG159" s="50">
        <v>7.6235929914767278</v>
      </c>
      <c r="DH159" s="50">
        <v>13.15905285250142</v>
      </c>
      <c r="DI159" s="50">
        <v>17.288434173928955</v>
      </c>
      <c r="DJ159" s="50">
        <v>10.149718757739617</v>
      </c>
      <c r="DK159" s="50">
        <v>7.75753302416752</v>
      </c>
      <c r="DL159" s="50">
        <v>6.1924652692885385</v>
      </c>
      <c r="DM159" s="50">
        <v>4.7917261901109711</v>
      </c>
      <c r="DN159" s="50">
        <v>2.9382087304276476</v>
      </c>
      <c r="DO159" s="50">
        <v>8.7021151199170106</v>
      </c>
      <c r="DP159" s="50">
        <v>10.441763048938302</v>
      </c>
      <c r="DQ159" s="81"/>
      <c r="DS159" s="50">
        <v>30.537487851155298</v>
      </c>
      <c r="DT159" s="50">
        <v>9.0177667564795225</v>
      </c>
      <c r="DU159" s="50">
        <v>15.726208122293709</v>
      </c>
      <c r="DV159" s="50">
        <v>5.2070471053022285</v>
      </c>
      <c r="DW159" s="50">
        <v>10.298446746339403</v>
      </c>
      <c r="DX159" s="50">
        <v>9.3578843755773189</v>
      </c>
      <c r="DY159" s="50">
        <v>2.7906432811831268</v>
      </c>
      <c r="DZ159" s="50">
        <v>4.4233709033386521</v>
      </c>
      <c r="EA159" s="50">
        <v>5.0486019324534883</v>
      </c>
      <c r="EB159" s="50">
        <v>12.73024560249474</v>
      </c>
      <c r="EC159" s="50">
        <v>12.693506475635836</v>
      </c>
      <c r="ED159" s="50">
        <v>29.82863533058962</v>
      </c>
      <c r="EF159" s="50">
        <v>76.498765011666052</v>
      </c>
      <c r="EG159" s="50">
        <v>40.374415196694876</v>
      </c>
      <c r="EH159" s="50">
        <v>29.99442634825386</v>
      </c>
      <c r="EI159" s="50">
        <v>11.228617369767381</v>
      </c>
      <c r="EJ159" s="50">
        <v>7.4419555459175104</v>
      </c>
      <c r="EK159" s="50">
        <v>17.621544887555569</v>
      </c>
      <c r="EL159" s="50">
        <v>19.07349723349304</v>
      </c>
      <c r="EM159" s="50">
        <v>9.3891467697382769</v>
      </c>
      <c r="EN159" s="50">
        <v>42.651476377512822</v>
      </c>
      <c r="EO159" s="50">
        <v>53.703334131457339</v>
      </c>
      <c r="EP159" s="50">
        <v>79.305650694261544</v>
      </c>
      <c r="EQ159" s="50">
        <v>72.095102521011242</v>
      </c>
      <c r="ES159" s="50">
        <v>5.3894414401072517</v>
      </c>
      <c r="ET159" s="50">
        <v>0</v>
      </c>
      <c r="EU159" s="50">
        <v>4.4698507798462943</v>
      </c>
      <c r="EV159" s="50">
        <v>2.4900328246751142</v>
      </c>
      <c r="EW159" s="50">
        <v>0</v>
      </c>
      <c r="EX159" s="50">
        <v>0</v>
      </c>
      <c r="EY159" s="50">
        <v>0</v>
      </c>
      <c r="EZ159" s="50">
        <v>0</v>
      </c>
      <c r="FA159" s="50">
        <v>2.2367612428315939</v>
      </c>
      <c r="FB159" s="50">
        <v>0</v>
      </c>
      <c r="FC159" s="50">
        <v>0</v>
      </c>
      <c r="FD159" s="50">
        <v>0</v>
      </c>
      <c r="FF159" s="50">
        <v>106.72049597781667</v>
      </c>
      <c r="FG159" s="50">
        <v>68.006204366105607</v>
      </c>
      <c r="FH159" s="50">
        <v>103.98732216428444</v>
      </c>
      <c r="FI159" s="50">
        <v>51.323743180076377</v>
      </c>
      <c r="FJ159" s="50">
        <v>22.899641498978596</v>
      </c>
      <c r="FK159" s="50">
        <v>4.3871875655592198</v>
      </c>
      <c r="FL159" s="50">
        <v>11.32966710471816</v>
      </c>
      <c r="FM159" s="50">
        <v>23.600960776338912</v>
      </c>
      <c r="FN159" s="50">
        <v>27.448490426712453</v>
      </c>
      <c r="FO159" s="50">
        <v>55.270906025353653</v>
      </c>
      <c r="FP159" s="50">
        <v>67.566036128920771</v>
      </c>
      <c r="FQ159" s="50">
        <v>100.32802447060446</v>
      </c>
      <c r="FS159" s="50">
        <v>8.1455078130877308</v>
      </c>
      <c r="FT159" s="50">
        <v>4.8179170086382417</v>
      </c>
      <c r="FU159" s="50">
        <v>4.1512422203603965</v>
      </c>
      <c r="FV159" s="50">
        <v>0</v>
      </c>
      <c r="FW159" s="50">
        <v>0</v>
      </c>
      <c r="FX159" s="50">
        <v>0</v>
      </c>
      <c r="FY159" s="50">
        <v>2.2012602033651518</v>
      </c>
      <c r="FZ159" s="50">
        <v>2.6325718612116451</v>
      </c>
      <c r="GA159" s="50">
        <v>6.5488047625840302</v>
      </c>
      <c r="GB159" s="50">
        <v>0</v>
      </c>
      <c r="GC159" s="50">
        <v>5.24716972399189</v>
      </c>
      <c r="GD159" s="50">
        <v>11.948721839996038</v>
      </c>
    </row>
    <row r="160" spans="4:186" ht="15.75" thickBot="1" x14ac:dyDescent="0.3">
      <c r="D160" s="39">
        <v>0.91666666666666696</v>
      </c>
      <c r="E160" s="50">
        <v>15.75324457733476</v>
      </c>
      <c r="F160" s="50">
        <v>17.686171516025802</v>
      </c>
      <c r="G160" s="50">
        <v>9.8170407358383169</v>
      </c>
      <c r="H160" s="50">
        <v>0</v>
      </c>
      <c r="I160" s="50">
        <v>4.0194667490043345</v>
      </c>
      <c r="J160" s="50">
        <v>0</v>
      </c>
      <c r="K160" s="50">
        <v>0</v>
      </c>
      <c r="L160" s="50">
        <v>3.9546378995580929</v>
      </c>
      <c r="M160" s="50">
        <v>8.4228249543922864</v>
      </c>
      <c r="N160" s="50">
        <v>18.405379212090203</v>
      </c>
      <c r="O160" s="50">
        <v>4.1077367515011165</v>
      </c>
      <c r="P160" s="50">
        <v>7.3441078665124211</v>
      </c>
      <c r="R160" s="50">
        <v>11.614355640042159</v>
      </c>
      <c r="S160" s="50">
        <v>6.9266603815782295</v>
      </c>
      <c r="T160" s="50">
        <v>8.1280904822579476</v>
      </c>
      <c r="U160" s="50">
        <v>2.6717755039192785</v>
      </c>
      <c r="V160" s="50">
        <v>8.7526072967545812</v>
      </c>
      <c r="W160" s="50">
        <v>0</v>
      </c>
      <c r="X160" s="50">
        <v>0</v>
      </c>
      <c r="Y160" s="50">
        <v>4.0086131092875297</v>
      </c>
      <c r="Z160" s="50">
        <v>5.1804126450068306</v>
      </c>
      <c r="AA160" s="50">
        <v>7.4419555459175104</v>
      </c>
      <c r="AB160" s="50">
        <v>3.9725754496929699</v>
      </c>
      <c r="AC160" s="50">
        <v>6.2798185164278975</v>
      </c>
      <c r="AE160" s="50">
        <v>14.851263020772588</v>
      </c>
      <c r="AF160" s="50">
        <v>2.6897249580786955</v>
      </c>
      <c r="AG160" s="50">
        <v>19.012101903328727</v>
      </c>
      <c r="AH160" s="50">
        <v>11.726589888444108</v>
      </c>
      <c r="AI160" s="50">
        <v>2.2567515782024143</v>
      </c>
      <c r="AJ160" s="50">
        <v>4.9447779298410914</v>
      </c>
      <c r="AK160" s="50">
        <v>3.9653939351033549</v>
      </c>
      <c r="AL160" s="50">
        <v>2.6016915694704852</v>
      </c>
      <c r="AM160" s="50">
        <v>7.0262508412460756</v>
      </c>
      <c r="AN160" s="50">
        <v>12.243645496857733</v>
      </c>
      <c r="AO160" s="50">
        <v>4.9576773440335691</v>
      </c>
      <c r="AP160" s="50">
        <v>22.899641498978596</v>
      </c>
      <c r="AR160" s="50">
        <v>13.447502972504767</v>
      </c>
      <c r="AS160" s="50">
        <v>0</v>
      </c>
      <c r="AT160" s="50">
        <v>2.8884564968692503</v>
      </c>
      <c r="AU160" s="50">
        <v>4.5559074100960011</v>
      </c>
      <c r="AV160" s="50">
        <v>6.0629601661861967</v>
      </c>
      <c r="AW160" s="50">
        <v>2.2511609492568323</v>
      </c>
      <c r="AX160" s="50">
        <v>0</v>
      </c>
      <c r="AY160" s="50">
        <v>0</v>
      </c>
      <c r="AZ160" s="50">
        <v>0</v>
      </c>
      <c r="BA160" s="50">
        <v>2.8311258744073498</v>
      </c>
      <c r="BB160" s="50">
        <v>4.1419994401297009</v>
      </c>
      <c r="BC160" s="50">
        <v>2.8719980949869046</v>
      </c>
      <c r="BE160" s="50">
        <v>27.375493783062449</v>
      </c>
      <c r="BF160" s="50">
        <v>13.81070831740705</v>
      </c>
      <c r="BG160" s="50">
        <v>39.050575549440843</v>
      </c>
      <c r="BH160" s="50">
        <v>21.523412060680869</v>
      </c>
      <c r="BI160" s="50">
        <v>6.561849520270834</v>
      </c>
      <c r="BJ160" s="50">
        <v>7.7502380667707591</v>
      </c>
      <c r="BK160" s="50">
        <v>10.816382575072158</v>
      </c>
      <c r="BL160" s="50">
        <v>13.66781572732566</v>
      </c>
      <c r="BM160" s="50">
        <v>16.300500869366445</v>
      </c>
      <c r="BN160" s="50">
        <v>29.498888333167354</v>
      </c>
      <c r="BO160" s="50">
        <v>11.56658016266047</v>
      </c>
      <c r="BP160" s="50">
        <v>10.669650716850599</v>
      </c>
      <c r="BR160" s="50">
        <v>22.934373001910789</v>
      </c>
      <c r="BS160" s="50">
        <v>17.364612707509817</v>
      </c>
      <c r="BT160" s="50">
        <v>12.312386952187765</v>
      </c>
      <c r="BU160" s="50">
        <v>3.8295327083733999</v>
      </c>
      <c r="BV160" s="50">
        <v>7.1509930667743227</v>
      </c>
      <c r="BW160" s="50">
        <v>6.5643601118213271</v>
      </c>
      <c r="BX160" s="50">
        <v>2.8474279028587746</v>
      </c>
      <c r="BY160" s="50">
        <v>0</v>
      </c>
      <c r="BZ160" s="50">
        <v>10.508408014337041</v>
      </c>
      <c r="CA160" s="50">
        <v>8.1280904822579529</v>
      </c>
      <c r="CB160" s="50">
        <v>13.035455797514281</v>
      </c>
      <c r="CC160" s="50">
        <v>29.994426348253832</v>
      </c>
      <c r="CE160" s="50">
        <v>4.1957990037276591</v>
      </c>
      <c r="CF160" s="50">
        <v>11.558455662726178</v>
      </c>
      <c r="CG160" s="50">
        <v>10.380180070832493</v>
      </c>
      <c r="CH160" s="50">
        <v>7.4753111471527305</v>
      </c>
      <c r="CI160" s="50">
        <v>5.0153727943246862</v>
      </c>
      <c r="CJ160" s="50">
        <v>3.9725754496929673</v>
      </c>
      <c r="CK160" s="50">
        <v>2.0665277605430785</v>
      </c>
      <c r="CL160" s="50">
        <v>0</v>
      </c>
      <c r="CM160" s="50">
        <v>0</v>
      </c>
      <c r="CN160" s="50">
        <v>6.1346821419900941</v>
      </c>
      <c r="CO160" s="50">
        <v>0</v>
      </c>
      <c r="CP160" s="50">
        <v>2.8148861863327754</v>
      </c>
      <c r="CR160" s="50">
        <v>17.665306982374574</v>
      </c>
      <c r="CS160" s="50">
        <v>2.1252554383077089</v>
      </c>
      <c r="CT160" s="50">
        <v>4.4233709033386521</v>
      </c>
      <c r="CU160" s="50">
        <v>7.5776333873566184</v>
      </c>
      <c r="CV160" s="50">
        <v>0</v>
      </c>
      <c r="CW160" s="50">
        <v>2.353693002174162</v>
      </c>
      <c r="CX160" s="50">
        <v>0</v>
      </c>
      <c r="CY160" s="50">
        <v>0</v>
      </c>
      <c r="CZ160" s="50">
        <v>3.9503409373485412</v>
      </c>
      <c r="DA160" s="50">
        <v>3.0908866279911669</v>
      </c>
      <c r="DB160" s="50">
        <v>6.3032506509500816</v>
      </c>
      <c r="DC160" s="50">
        <v>5.1040263400491854</v>
      </c>
      <c r="DD160" s="81"/>
      <c r="DE160" s="50">
        <v>6.561849520270834</v>
      </c>
      <c r="DF160" s="50">
        <v>11.077917442144109</v>
      </c>
      <c r="DG160" s="50">
        <v>8.0413761694453658</v>
      </c>
      <c r="DH160" s="50">
        <v>10.487078369944427</v>
      </c>
      <c r="DI160" s="50">
        <v>13.520675440482155</v>
      </c>
      <c r="DJ160" s="50">
        <v>9.026029828742093</v>
      </c>
      <c r="DK160" s="50">
        <v>4.1401525319642225</v>
      </c>
      <c r="DL160" s="50">
        <v>3.9869644805268245</v>
      </c>
      <c r="DM160" s="50">
        <v>3.0791131107306109</v>
      </c>
      <c r="DN160" s="50">
        <v>2.5786905007502616</v>
      </c>
      <c r="DO160" s="50">
        <v>7.2235444925806993</v>
      </c>
      <c r="DP160" s="50">
        <v>8.8443529616560497</v>
      </c>
      <c r="DQ160" s="81"/>
      <c r="DS160" s="50">
        <v>33.843955264770848</v>
      </c>
      <c r="DT160" s="50">
        <v>10.090247901080049</v>
      </c>
      <c r="DU160" s="50">
        <v>17.723769065136217</v>
      </c>
      <c r="DV160" s="50">
        <v>5.7448267009676517</v>
      </c>
      <c r="DW160" s="50">
        <v>9.9758038420835202</v>
      </c>
      <c r="DX160" s="50">
        <v>8.9491038538282108</v>
      </c>
      <c r="DY160" s="50">
        <v>2.904977657119487</v>
      </c>
      <c r="DZ160" s="50">
        <v>4.9776948596557844</v>
      </c>
      <c r="EA160" s="50">
        <v>6.0197224799301825</v>
      </c>
      <c r="EB160" s="50">
        <v>12.152388888719605</v>
      </c>
      <c r="EC160" s="50">
        <v>12.429067015300339</v>
      </c>
      <c r="ED160" s="50">
        <v>27.807523796691548</v>
      </c>
      <c r="EF160" s="50">
        <v>82.671040302216582</v>
      </c>
      <c r="EG160" s="50">
        <v>38.226716608229594</v>
      </c>
      <c r="EH160" s="50">
        <v>28.84670279769681</v>
      </c>
      <c r="EI160" s="50">
        <v>9.9631731583403464</v>
      </c>
      <c r="EJ160" s="50">
        <v>7.4419555459175069</v>
      </c>
      <c r="EK160" s="50">
        <v>17.351832080416742</v>
      </c>
      <c r="EL160" s="50">
        <v>17.11631607716502</v>
      </c>
      <c r="EM160" s="50">
        <v>9.3891467697382769</v>
      </c>
      <c r="EN160" s="50">
        <v>40.307161881495261</v>
      </c>
      <c r="EO160" s="50">
        <v>54.776683278396135</v>
      </c>
      <c r="EP160" s="50">
        <v>81.173182343173892</v>
      </c>
      <c r="EQ160" s="50">
        <v>71.438591304589465</v>
      </c>
      <c r="ES160" s="50">
        <v>4.6112417169042725</v>
      </c>
      <c r="ET160" s="50">
        <v>0</v>
      </c>
      <c r="EU160" s="50">
        <v>4.2519418724972349</v>
      </c>
      <c r="EV160" s="50">
        <v>0</v>
      </c>
      <c r="EW160" s="50">
        <v>0</v>
      </c>
      <c r="EX160" s="50">
        <v>0</v>
      </c>
      <c r="EY160" s="50">
        <v>0</v>
      </c>
      <c r="EZ160" s="50">
        <v>0</v>
      </c>
      <c r="FA160" s="50">
        <v>0</v>
      </c>
      <c r="FB160" s="50">
        <v>0</v>
      </c>
      <c r="FC160" s="50">
        <v>0</v>
      </c>
      <c r="FD160" s="50">
        <v>0</v>
      </c>
      <c r="FF160" s="50">
        <v>111.4760701858836</v>
      </c>
      <c r="FG160" s="50">
        <v>84.047039780750239</v>
      </c>
      <c r="FH160" s="50">
        <v>94.831657479175192</v>
      </c>
      <c r="FI160" s="50">
        <v>52.064274829465447</v>
      </c>
      <c r="FJ160" s="50">
        <v>25.282345058959503</v>
      </c>
      <c r="FK160" s="50">
        <v>3.0613661048981626</v>
      </c>
      <c r="FL160" s="50">
        <v>12.777249538877799</v>
      </c>
      <c r="FM160" s="50">
        <v>23.671869975193434</v>
      </c>
      <c r="FN160" s="50">
        <v>31.739399825409429</v>
      </c>
      <c r="FO160" s="50">
        <v>51.112048834427725</v>
      </c>
      <c r="FP160" s="50">
        <v>69.26372045781423</v>
      </c>
      <c r="FQ160" s="50">
        <v>87.914788802256709</v>
      </c>
      <c r="FS160" s="50">
        <v>8.4632887204123488</v>
      </c>
      <c r="FT160" s="50">
        <v>4.2951871098354557</v>
      </c>
      <c r="FU160" s="50">
        <v>3.858707520525487</v>
      </c>
      <c r="FV160" s="50">
        <v>2.5996415138268345</v>
      </c>
      <c r="FW160" s="50">
        <v>0</v>
      </c>
      <c r="FX160" s="50">
        <v>0</v>
      </c>
      <c r="FY160" s="50">
        <v>0</v>
      </c>
      <c r="FZ160" s="50">
        <v>2.0272080009550892</v>
      </c>
      <c r="GA160" s="50">
        <v>5.0616812055772336</v>
      </c>
      <c r="GB160" s="50">
        <v>0</v>
      </c>
      <c r="GC160" s="50">
        <v>4.7414197663695212</v>
      </c>
      <c r="GD160" s="50">
        <v>9.9758038420835202</v>
      </c>
    </row>
    <row r="161" spans="4:186" ht="15.75" thickBot="1" x14ac:dyDescent="0.3">
      <c r="D161" s="39">
        <v>0.95833333333333304</v>
      </c>
      <c r="E161" s="50">
        <v>19.663358052513257</v>
      </c>
      <c r="F161" s="50">
        <v>13.00379928082149</v>
      </c>
      <c r="G161" s="50">
        <v>8.7892290372154687</v>
      </c>
      <c r="H161" s="50">
        <v>0</v>
      </c>
      <c r="I161" s="50">
        <v>2.4509075245863188</v>
      </c>
      <c r="J161" s="50">
        <v>0</v>
      </c>
      <c r="K161" s="50">
        <v>0</v>
      </c>
      <c r="L161" s="50">
        <v>5.4291668933970234</v>
      </c>
      <c r="M161" s="50">
        <v>7.0099738187483247</v>
      </c>
      <c r="N161" s="50">
        <v>19.569424972573515</v>
      </c>
      <c r="O161" s="50">
        <v>2.5366226784135057</v>
      </c>
      <c r="P161" s="50">
        <v>8.5710237840153116</v>
      </c>
      <c r="R161" s="50">
        <v>15.699202619115363</v>
      </c>
      <c r="S161" s="50">
        <v>6.6537205739200234</v>
      </c>
      <c r="T161" s="50">
        <v>8.9738707323805649</v>
      </c>
      <c r="U161" s="50">
        <v>2.4364032113993437</v>
      </c>
      <c r="V161" s="50">
        <v>8.7160874247688369</v>
      </c>
      <c r="W161" s="50">
        <v>0</v>
      </c>
      <c r="X161" s="50">
        <v>0</v>
      </c>
      <c r="Y161" s="50">
        <v>3.8165746005359242</v>
      </c>
      <c r="Z161" s="50">
        <v>5.0879074810479761</v>
      </c>
      <c r="AA161" s="50">
        <v>6.2944567821431168</v>
      </c>
      <c r="AB161" s="50">
        <v>3.0525182314648056</v>
      </c>
      <c r="AC161" s="50">
        <v>6.0486831857946752</v>
      </c>
      <c r="AE161" s="50">
        <v>13.205502178723927</v>
      </c>
      <c r="AF161" s="50">
        <v>3.8817847979187166</v>
      </c>
      <c r="AG161" s="50">
        <v>15.861700270672147</v>
      </c>
      <c r="AH161" s="50">
        <v>8.7587038421334782</v>
      </c>
      <c r="AI161" s="50">
        <v>2.6636955431597462</v>
      </c>
      <c r="AJ161" s="50">
        <v>4.0285264001796586</v>
      </c>
      <c r="AK161" s="50">
        <v>4.1290826112783101</v>
      </c>
      <c r="AL161" s="50">
        <v>2.406836326577185</v>
      </c>
      <c r="AM161" s="50">
        <v>4.9965101500433384</v>
      </c>
      <c r="AN161" s="50">
        <v>11.482375595598533</v>
      </c>
      <c r="AO161" s="50">
        <v>6.0934927730840966</v>
      </c>
      <c r="AP161" s="50">
        <v>17.694521927368584</v>
      </c>
      <c r="AR161" s="50">
        <v>11.199856784309111</v>
      </c>
      <c r="AS161" s="50">
        <v>0</v>
      </c>
      <c r="AT161" s="50">
        <v>2.5330958597817768</v>
      </c>
      <c r="AU161" s="50">
        <v>4.6666222466629232</v>
      </c>
      <c r="AV161" s="50">
        <v>5.2324774268418128</v>
      </c>
      <c r="AW161" s="50">
        <v>0</v>
      </c>
      <c r="AX161" s="50">
        <v>0</v>
      </c>
      <c r="AY161" s="50">
        <v>0</v>
      </c>
      <c r="AZ161" s="50">
        <v>0</v>
      </c>
      <c r="BA161" s="50">
        <v>2.399542888131859</v>
      </c>
      <c r="BB161" s="50">
        <v>2.8368244870343604</v>
      </c>
      <c r="BC161" s="50">
        <v>3.0139031818219832</v>
      </c>
      <c r="BE161" s="50">
        <v>24.803711549478042</v>
      </c>
      <c r="BF161" s="50">
        <v>12.741985760626505</v>
      </c>
      <c r="BG161" s="50">
        <v>41.116948213088399</v>
      </c>
      <c r="BH161" s="50">
        <v>24.413115518615257</v>
      </c>
      <c r="BI161" s="50">
        <v>7.0083999584446453</v>
      </c>
      <c r="BJ161" s="50">
        <v>6.8166062831975127</v>
      </c>
      <c r="BK161" s="50">
        <v>10.237429116988929</v>
      </c>
      <c r="BL161" s="50">
        <v>14.851263020772567</v>
      </c>
      <c r="BM161" s="50">
        <v>18.230882427560999</v>
      </c>
      <c r="BN161" s="50">
        <v>33.485188423286196</v>
      </c>
      <c r="BO161" s="50">
        <v>12.621018352843594</v>
      </c>
      <c r="BP161" s="50">
        <v>10.900830204948397</v>
      </c>
      <c r="BR161" s="50">
        <v>23.885449474800982</v>
      </c>
      <c r="BS161" s="50">
        <v>18.175914979924848</v>
      </c>
      <c r="BT161" s="50">
        <v>10.98571623815082</v>
      </c>
      <c r="BU161" s="50">
        <v>2.2947306089223045</v>
      </c>
      <c r="BV161" s="50">
        <v>6.930006953532093</v>
      </c>
      <c r="BW161" s="50">
        <v>4.471016929274243</v>
      </c>
      <c r="BX161" s="50">
        <v>2.2012602033651527</v>
      </c>
      <c r="BY161" s="50">
        <v>0</v>
      </c>
      <c r="BZ161" s="50">
        <v>7.732860857852752</v>
      </c>
      <c r="CA161" s="50">
        <v>8.3919692483922805</v>
      </c>
      <c r="CB161" s="50">
        <v>11.273293513913652</v>
      </c>
      <c r="CC161" s="50">
        <v>29.049467073194084</v>
      </c>
      <c r="CE161" s="50">
        <v>4.4118014996971846</v>
      </c>
      <c r="CF161" s="50">
        <v>10.22438534591166</v>
      </c>
      <c r="CG161" s="50">
        <v>9.1799433124510017</v>
      </c>
      <c r="CH161" s="50">
        <v>6.5177678249498285</v>
      </c>
      <c r="CI161" s="50">
        <v>4.0630772215745239</v>
      </c>
      <c r="CJ161" s="50">
        <v>2.9476700595311529</v>
      </c>
      <c r="CK161" s="50">
        <v>0</v>
      </c>
      <c r="CL161" s="50">
        <v>0</v>
      </c>
      <c r="CM161" s="50">
        <v>0</v>
      </c>
      <c r="CN161" s="50">
        <v>5.8651171923120931</v>
      </c>
      <c r="CO161" s="50">
        <v>0</v>
      </c>
      <c r="CP161" s="50">
        <v>2.7266768993090955</v>
      </c>
      <c r="CR161" s="50">
        <v>14.903342212531234</v>
      </c>
      <c r="CS161" s="50">
        <v>2.4861762954310889</v>
      </c>
      <c r="CT161" s="50">
        <v>4.0850002529573448</v>
      </c>
      <c r="CU161" s="50">
        <v>7.5263563434649123</v>
      </c>
      <c r="CV161" s="50">
        <v>0</v>
      </c>
      <c r="CW161" s="50">
        <v>2.3910525168030734</v>
      </c>
      <c r="CX161" s="50">
        <v>0</v>
      </c>
      <c r="CY161" s="50">
        <v>0</v>
      </c>
      <c r="CZ161" s="50">
        <v>3.9392548607454922</v>
      </c>
      <c r="DA161" s="50">
        <v>4.4932123221411278</v>
      </c>
      <c r="DB161" s="50">
        <v>5.4508770370248207</v>
      </c>
      <c r="DC161" s="50">
        <v>2.8637923911130607</v>
      </c>
      <c r="DD161" s="81"/>
      <c r="DE161" s="50">
        <v>6.2069675239874664</v>
      </c>
      <c r="DF161" s="50">
        <v>10.912929913627325</v>
      </c>
      <c r="DG161" s="50">
        <v>8.6433527187103785</v>
      </c>
      <c r="DH161" s="50">
        <v>9.1422433871108595</v>
      </c>
      <c r="DI161" s="50">
        <v>10.54494178310711</v>
      </c>
      <c r="DJ161" s="50">
        <v>7.0262508412460845</v>
      </c>
      <c r="DK161" s="50">
        <v>2.2012602033651527</v>
      </c>
      <c r="DL161" s="50">
        <v>3.108170203884753</v>
      </c>
      <c r="DM161" s="50">
        <v>2.8452506928833712</v>
      </c>
      <c r="DN161" s="50">
        <v>2.3850002436494018</v>
      </c>
      <c r="DO161" s="50">
        <v>9.0067571737017591</v>
      </c>
      <c r="DP161" s="50">
        <v>7.198950387119611</v>
      </c>
      <c r="DQ161" s="81"/>
      <c r="DS161" s="50">
        <v>32.293082496076366</v>
      </c>
      <c r="DT161" s="50">
        <v>10.541984428225838</v>
      </c>
      <c r="DU161" s="50">
        <v>15.484270733470865</v>
      </c>
      <c r="DV161" s="50">
        <v>5.9465499978605711</v>
      </c>
      <c r="DW161" s="50">
        <v>10.879677241504409</v>
      </c>
      <c r="DX161" s="50">
        <v>7.785070545406457</v>
      </c>
      <c r="DY161" s="50">
        <v>2.0731300806726023</v>
      </c>
      <c r="DZ161" s="50">
        <v>4.8411573304391249</v>
      </c>
      <c r="EA161" s="50">
        <v>6.7688265071121121</v>
      </c>
      <c r="EB161" s="50">
        <v>13.109520710660465</v>
      </c>
      <c r="EC161" s="50">
        <v>11.095297455883276</v>
      </c>
      <c r="ED161" s="50">
        <v>31.815638795980529</v>
      </c>
      <c r="EF161" s="50">
        <v>88.493957541419022</v>
      </c>
      <c r="EG161" s="50">
        <v>38.118680732697257</v>
      </c>
      <c r="EH161" s="50">
        <v>26.7551098648071</v>
      </c>
      <c r="EI161" s="50">
        <v>9.3184274309842685</v>
      </c>
      <c r="EJ161" s="50">
        <v>7.9100803296410804</v>
      </c>
      <c r="EK161" s="50">
        <v>18.292577408909153</v>
      </c>
      <c r="EL161" s="50">
        <v>14.877287424357327</v>
      </c>
      <c r="EM161" s="50">
        <v>8.5350111262338046</v>
      </c>
      <c r="EN161" s="50">
        <v>36.651518163625667</v>
      </c>
      <c r="EO161" s="50">
        <v>54.224214377487968</v>
      </c>
      <c r="EP161" s="50">
        <v>80.357650805835931</v>
      </c>
      <c r="EQ161" s="50">
        <v>71.656983586290437</v>
      </c>
      <c r="ES161" s="50">
        <v>4.2294250162766893</v>
      </c>
      <c r="ET161" s="50">
        <v>0</v>
      </c>
      <c r="EU161" s="50">
        <v>3.9118082603602646</v>
      </c>
      <c r="EV161" s="50">
        <v>0</v>
      </c>
      <c r="EW161" s="50">
        <v>0</v>
      </c>
      <c r="EX161" s="50">
        <v>0</v>
      </c>
      <c r="EY161" s="50">
        <v>0</v>
      </c>
      <c r="EZ161" s="50">
        <v>0</v>
      </c>
      <c r="FA161" s="50">
        <v>0</v>
      </c>
      <c r="FB161" s="50">
        <v>0</v>
      </c>
      <c r="FC161" s="50">
        <v>0</v>
      </c>
      <c r="FD161" s="50">
        <v>2.2848436010480078</v>
      </c>
      <c r="FF161" s="50">
        <v>89.036631466302055</v>
      </c>
      <c r="FG161" s="50">
        <v>64.903749274765147</v>
      </c>
      <c r="FH161" s="50">
        <v>100.30597896146902</v>
      </c>
      <c r="FI161" s="50">
        <v>51.323743180076427</v>
      </c>
      <c r="FJ161" s="50">
        <v>31.172196133196369</v>
      </c>
      <c r="FK161" s="50">
        <v>2.8116457190535966</v>
      </c>
      <c r="FL161" s="50">
        <v>9.9957687537952751</v>
      </c>
      <c r="FM161" s="50">
        <v>19.413535440298372</v>
      </c>
      <c r="FN161" s="50">
        <v>29.224602428306419</v>
      </c>
      <c r="FO161" s="50">
        <v>50.875328028092028</v>
      </c>
      <c r="FP161" s="50">
        <v>63.408594465358235</v>
      </c>
      <c r="FQ161" s="50">
        <v>95.640213357254552</v>
      </c>
      <c r="FS161" s="50">
        <v>8.7343346360697041</v>
      </c>
      <c r="FT161" s="50">
        <v>3.8233251731107969</v>
      </c>
      <c r="FU161" s="50">
        <v>5.4159034622318565</v>
      </c>
      <c r="FV161" s="50">
        <v>0</v>
      </c>
      <c r="FW161" s="50">
        <v>0</v>
      </c>
      <c r="FX161" s="50">
        <v>0</v>
      </c>
      <c r="FY161" s="50">
        <v>0</v>
      </c>
      <c r="FZ161" s="50">
        <v>0</v>
      </c>
      <c r="GA161" s="50">
        <v>2.9563142477556035</v>
      </c>
      <c r="GB161" s="50">
        <v>0</v>
      </c>
      <c r="GC161" s="50">
        <v>4.304412645258461</v>
      </c>
      <c r="GD161" s="50">
        <v>8.4275786886161885</v>
      </c>
    </row>
    <row r="162" spans="4:186" ht="15.75" thickBot="1" x14ac:dyDescent="0.3">
      <c r="D162" s="39">
        <v>0</v>
      </c>
      <c r="E162" s="50">
        <v>16.578818772130735</v>
      </c>
      <c r="F162" s="50">
        <v>8.7115295963315837</v>
      </c>
      <c r="G162" s="50">
        <v>7.8590111026361704</v>
      </c>
      <c r="H162" s="50">
        <v>0</v>
      </c>
      <c r="I162" s="50">
        <v>0</v>
      </c>
      <c r="J162" s="50">
        <v>2.4746306035680776</v>
      </c>
      <c r="K162" s="50">
        <v>0</v>
      </c>
      <c r="L162" s="50">
        <v>4.240673481178848</v>
      </c>
      <c r="M162" s="50">
        <v>5.2471697239918962</v>
      </c>
      <c r="N162" s="50">
        <v>19.789069072498766</v>
      </c>
      <c r="O162" s="50">
        <v>4.1879786650054163</v>
      </c>
      <c r="P162" s="50">
        <v>7.5903506270981556</v>
      </c>
      <c r="R162" s="50">
        <v>12.847972162248714</v>
      </c>
      <c r="S162" s="50">
        <v>6.4044402260914799</v>
      </c>
      <c r="T162" s="50">
        <v>8.6433527187103785</v>
      </c>
      <c r="U162" s="50">
        <v>2.2439533956693816</v>
      </c>
      <c r="V162" s="50">
        <v>8.6071376008814653</v>
      </c>
      <c r="W162" s="50">
        <v>0</v>
      </c>
      <c r="X162" s="50">
        <v>0</v>
      </c>
      <c r="Y162" s="50">
        <v>2.3060649236646844</v>
      </c>
      <c r="Z162" s="50">
        <v>4.9447779298410914</v>
      </c>
      <c r="AA162" s="50">
        <v>6.1924652692885385</v>
      </c>
      <c r="AB162" s="50">
        <v>2.7205986310726837</v>
      </c>
      <c r="AC162" s="50">
        <v>5.153869164845851</v>
      </c>
      <c r="AE162" s="50">
        <v>14.547456409494112</v>
      </c>
      <c r="AF162" s="50">
        <v>2.544443708922024</v>
      </c>
      <c r="AG162" s="50">
        <v>16.945344156595795</v>
      </c>
      <c r="AH162" s="50">
        <v>6.5643601118213226</v>
      </c>
      <c r="AI162" s="50">
        <v>2.2358343440619102</v>
      </c>
      <c r="AJ162" s="50">
        <v>2.7124204843572826</v>
      </c>
      <c r="AK162" s="50">
        <v>4.0959912791421758</v>
      </c>
      <c r="AL162" s="50">
        <v>0</v>
      </c>
      <c r="AM162" s="50">
        <v>6.8325826976805448</v>
      </c>
      <c r="AN162" s="50">
        <v>12.824369034972557</v>
      </c>
      <c r="AO162" s="50">
        <v>6.1083187830701169</v>
      </c>
      <c r="AP162" s="50">
        <v>17.636124212426843</v>
      </c>
      <c r="AR162" s="50">
        <v>10.816382575072158</v>
      </c>
      <c r="AS162" s="50">
        <v>0</v>
      </c>
      <c r="AT162" s="50">
        <v>2.8067896826161842</v>
      </c>
      <c r="AU162" s="50">
        <v>4.0172944557263559</v>
      </c>
      <c r="AV162" s="50">
        <v>3.8270789284127771</v>
      </c>
      <c r="AW162" s="50">
        <v>0</v>
      </c>
      <c r="AX162" s="50">
        <v>0</v>
      </c>
      <c r="AY162" s="50">
        <v>0</v>
      </c>
      <c r="AZ162" s="50">
        <v>0</v>
      </c>
      <c r="BA162" s="50">
        <v>2.6793489540264273</v>
      </c>
      <c r="BB162" s="50">
        <v>2.9823481773631011</v>
      </c>
      <c r="BC162" s="50">
        <v>4.1401525319642207</v>
      </c>
      <c r="BE162" s="50">
        <v>21.141531508199204</v>
      </c>
      <c r="BF162" s="50">
        <v>11.364607229978224</v>
      </c>
      <c r="BG162" s="50">
        <v>34.843757746729125</v>
      </c>
      <c r="BH162" s="50">
        <v>20.775037076518689</v>
      </c>
      <c r="BI162" s="50">
        <v>7.7743850089221613</v>
      </c>
      <c r="BJ162" s="50">
        <v>6.2428365210595622</v>
      </c>
      <c r="BK162" s="50">
        <v>9.3508758382535788</v>
      </c>
      <c r="BL162" s="50">
        <v>11.28628616747339</v>
      </c>
      <c r="BM162" s="50">
        <v>17.621544887555569</v>
      </c>
      <c r="BN162" s="50">
        <v>36.332875114291845</v>
      </c>
      <c r="BO162" s="50">
        <v>11.589349014719303</v>
      </c>
      <c r="BP162" s="50">
        <v>12.404441801980875</v>
      </c>
      <c r="BR162" s="50">
        <v>24.136244656824477</v>
      </c>
      <c r="BS162" s="50">
        <v>18.54074920793493</v>
      </c>
      <c r="BT162" s="50">
        <v>10.217143596242773</v>
      </c>
      <c r="BU162" s="50">
        <v>0</v>
      </c>
      <c r="BV162" s="50">
        <v>4.8166037476036871</v>
      </c>
      <c r="BW162" s="50">
        <v>2.3760616357188518</v>
      </c>
      <c r="BX162" s="50">
        <v>2.3777510077557658</v>
      </c>
      <c r="BY162" s="50">
        <v>0</v>
      </c>
      <c r="BZ162" s="50">
        <v>7.5605152461224963</v>
      </c>
      <c r="CA162" s="50">
        <v>7.0399219501085062</v>
      </c>
      <c r="CB162" s="50">
        <v>10.380862992392231</v>
      </c>
      <c r="CC162" s="50">
        <v>35.443703426270488</v>
      </c>
      <c r="CE162" s="50">
        <v>4.5519719878459259</v>
      </c>
      <c r="CF162" s="50">
        <v>8.6110129441825354</v>
      </c>
      <c r="CG162" s="50">
        <v>8.1455078130877254</v>
      </c>
      <c r="CH162" s="50">
        <v>5.6597895383516086</v>
      </c>
      <c r="CI162" s="50">
        <v>2.9215616951636139</v>
      </c>
      <c r="CJ162" s="50">
        <v>2.2511609492568341</v>
      </c>
      <c r="CK162" s="50">
        <v>0</v>
      </c>
      <c r="CL162" s="50">
        <v>0</v>
      </c>
      <c r="CM162" s="50">
        <v>0</v>
      </c>
      <c r="CN162" s="50">
        <v>6.4123826771018315</v>
      </c>
      <c r="CO162" s="50">
        <v>0</v>
      </c>
      <c r="CP162" s="50">
        <v>2.6798717878263116</v>
      </c>
      <c r="CR162" s="50">
        <v>11.791896880213971</v>
      </c>
      <c r="CS162" s="50">
        <v>2.1853298241354486</v>
      </c>
      <c r="CT162" s="50">
        <v>5.8791039523864947</v>
      </c>
      <c r="CU162" s="50">
        <v>7.6981844035322764</v>
      </c>
      <c r="CV162" s="50">
        <v>0</v>
      </c>
      <c r="CW162" s="50">
        <v>2.4900328246751142</v>
      </c>
      <c r="CX162" s="50">
        <v>0</v>
      </c>
      <c r="CY162" s="50">
        <v>0</v>
      </c>
      <c r="CZ162" s="50">
        <v>4.6171968281581695</v>
      </c>
      <c r="DA162" s="50">
        <v>4.0959912791421758</v>
      </c>
      <c r="DB162" s="50">
        <v>5.4646418715336091</v>
      </c>
      <c r="DC162" s="50">
        <v>3.848145370773564</v>
      </c>
      <c r="DD162" s="81"/>
      <c r="DE162" s="50">
        <v>6.1059258663632985</v>
      </c>
      <c r="DF162" s="50">
        <v>9.9572888156486474</v>
      </c>
      <c r="DG162" s="50">
        <v>6.6983397492304331</v>
      </c>
      <c r="DH162" s="50">
        <v>8.3676939120447269</v>
      </c>
      <c r="DI162" s="50">
        <v>11.658572682659596</v>
      </c>
      <c r="DJ162" s="50">
        <v>4.9190462664313488</v>
      </c>
      <c r="DK162" s="50">
        <v>0</v>
      </c>
      <c r="DL162" s="50">
        <v>2.6558917525919417</v>
      </c>
      <c r="DM162" s="50">
        <v>2.9047017895317064</v>
      </c>
      <c r="DN162" s="50">
        <v>0</v>
      </c>
      <c r="DO162" s="50">
        <v>9.6170726100477157</v>
      </c>
      <c r="DP162" s="50">
        <v>9.6977748980624519</v>
      </c>
      <c r="DQ162" s="81"/>
      <c r="DS162" s="50">
        <v>31.815638795980519</v>
      </c>
      <c r="DT162" s="50">
        <v>9.2258609510765783</v>
      </c>
      <c r="DU162" s="50">
        <v>13.229570524287006</v>
      </c>
      <c r="DV162" s="50">
        <v>6.6111739146959021</v>
      </c>
      <c r="DW162" s="50">
        <v>11.373159061575436</v>
      </c>
      <c r="DX162" s="50">
        <v>7.1408960481568489</v>
      </c>
      <c r="DY162" s="50">
        <v>2.8311258744073475</v>
      </c>
      <c r="DZ162" s="50">
        <v>5.1295464246078817</v>
      </c>
      <c r="EA162" s="50">
        <v>4.9576773440335646</v>
      </c>
      <c r="EB162" s="50">
        <v>13.64321858435251</v>
      </c>
      <c r="EC162" s="50">
        <v>10.963037032405278</v>
      </c>
      <c r="ED162" s="50">
        <v>29.663456369516158</v>
      </c>
      <c r="EF162" s="50">
        <v>90.863451600091594</v>
      </c>
      <c r="EG162" s="50">
        <v>37.261712398865711</v>
      </c>
      <c r="EH162" s="50">
        <v>25.13442337726665</v>
      </c>
      <c r="EI162" s="50">
        <v>8.4781976225439024</v>
      </c>
      <c r="EJ162" s="50">
        <v>8.1455078130877308</v>
      </c>
      <c r="EK162" s="50">
        <v>19.266724907549712</v>
      </c>
      <c r="EL162" s="50">
        <v>14.394057436330808</v>
      </c>
      <c r="EM162" s="50">
        <v>7.9442490960344845</v>
      </c>
      <c r="EN162" s="50">
        <v>33.786980603830507</v>
      </c>
      <c r="EO162" s="50">
        <v>52.971580438307242</v>
      </c>
      <c r="EP162" s="50">
        <v>81.009636692581722</v>
      </c>
      <c r="EQ162" s="50">
        <v>72.241538026450712</v>
      </c>
      <c r="ES162" s="50">
        <v>3.9439013319451446</v>
      </c>
      <c r="ET162" s="50">
        <v>0</v>
      </c>
      <c r="EU162" s="50">
        <v>3.0995203845388328</v>
      </c>
      <c r="EV162" s="50">
        <v>0</v>
      </c>
      <c r="EW162" s="50">
        <v>0</v>
      </c>
      <c r="EX162" s="50">
        <v>0</v>
      </c>
      <c r="EY162" s="50">
        <v>0</v>
      </c>
      <c r="EZ162" s="50">
        <v>0</v>
      </c>
      <c r="FA162" s="50">
        <v>0</v>
      </c>
      <c r="FB162" s="50">
        <v>0</v>
      </c>
      <c r="FC162" s="50">
        <v>0</v>
      </c>
      <c r="FD162" s="50">
        <v>2.1875309694320166</v>
      </c>
      <c r="FF162" s="50">
        <v>110.81514659460532</v>
      </c>
      <c r="FG162" s="50">
        <v>74.558086674010852</v>
      </c>
      <c r="FH162" s="50">
        <v>104.23589733130062</v>
      </c>
      <c r="FI162" s="50">
        <v>49.503207681329393</v>
      </c>
      <c r="FJ162" s="50">
        <v>31.087065011972992</v>
      </c>
      <c r="FK162" s="50">
        <v>2.7949429169910727</v>
      </c>
      <c r="FL162" s="50">
        <v>11.092442013470624</v>
      </c>
      <c r="FM162" s="50">
        <v>21.538959913723769</v>
      </c>
      <c r="FN162" s="50">
        <v>35.104433161890931</v>
      </c>
      <c r="FO162" s="50">
        <v>41.168237539670791</v>
      </c>
      <c r="FP162" s="50">
        <v>55.934481646054387</v>
      </c>
      <c r="FQ162" s="50">
        <v>91.548134080701004</v>
      </c>
      <c r="FS162" s="50">
        <v>9.3891467697382733</v>
      </c>
      <c r="FT162" s="50">
        <v>2.8494700456709241</v>
      </c>
      <c r="FU162" s="50">
        <v>0</v>
      </c>
      <c r="FV162" s="50">
        <v>0</v>
      </c>
      <c r="FW162" s="50">
        <v>0</v>
      </c>
      <c r="FX162" s="50">
        <v>0</v>
      </c>
      <c r="FY162" s="50">
        <v>0</v>
      </c>
      <c r="FZ162" s="50">
        <v>0</v>
      </c>
      <c r="GA162" s="50">
        <v>3.0702310591629676</v>
      </c>
      <c r="GB162" s="50">
        <v>0</v>
      </c>
      <c r="GC162" s="50">
        <v>3.8622325271778317</v>
      </c>
      <c r="GD162" s="50">
        <v>6.9612936195104522</v>
      </c>
    </row>
    <row r="163" spans="4:186" ht="15.75" thickBot="1" x14ac:dyDescent="0.3">
      <c r="E163" s="19"/>
      <c r="F163" s="19"/>
      <c r="G163" s="19"/>
      <c r="H163" s="19"/>
      <c r="I163" s="19"/>
      <c r="J163" s="19"/>
      <c r="K163" s="19"/>
      <c r="L163" s="19"/>
      <c r="M163" s="19"/>
      <c r="N163" s="19"/>
      <c r="O163" s="19"/>
      <c r="P163" s="19"/>
      <c r="R163" s="19"/>
      <c r="S163" s="19"/>
      <c r="T163" s="19"/>
      <c r="U163" s="19"/>
      <c r="V163" s="19"/>
      <c r="W163" s="19"/>
      <c r="X163" s="19"/>
      <c r="Y163" s="19"/>
      <c r="Z163" s="19"/>
      <c r="AA163" s="19"/>
      <c r="AB163" s="19"/>
      <c r="AC163" s="19"/>
      <c r="AE163" s="19"/>
      <c r="AF163" s="19"/>
      <c r="AG163" s="19"/>
      <c r="AH163" s="19"/>
      <c r="AI163" s="19"/>
      <c r="AJ163" s="19"/>
      <c r="AK163" s="19"/>
      <c r="AL163" s="19"/>
      <c r="AM163" s="19"/>
      <c r="AN163" s="19"/>
      <c r="AO163" s="19"/>
      <c r="AP163" s="19"/>
      <c r="AR163" s="19"/>
      <c r="AS163" s="19"/>
      <c r="AT163" s="19"/>
      <c r="AU163" s="19"/>
      <c r="AV163" s="19"/>
      <c r="AW163" s="19"/>
      <c r="AX163" s="19"/>
      <c r="AY163" s="19"/>
      <c r="AZ163" s="19"/>
      <c r="BA163" s="19"/>
      <c r="BB163" s="19"/>
      <c r="BC163" s="19"/>
      <c r="BE163" s="19"/>
      <c r="BF163" s="19"/>
      <c r="BG163" s="19"/>
      <c r="BH163" s="19"/>
      <c r="BI163" s="19"/>
      <c r="BJ163" s="19"/>
      <c r="BK163" s="19"/>
      <c r="BL163" s="19"/>
      <c r="BM163" s="19"/>
      <c r="BN163" s="19"/>
      <c r="BO163" s="19"/>
      <c r="BP163" s="19"/>
      <c r="BR163" s="19"/>
      <c r="BS163" s="19"/>
      <c r="BT163" s="19"/>
      <c r="BU163" s="19"/>
      <c r="BV163" s="19"/>
      <c r="BW163" s="19"/>
      <c r="BX163" s="19"/>
      <c r="BY163" s="19"/>
      <c r="BZ163" s="19"/>
      <c r="CA163" s="19"/>
      <c r="CB163" s="19"/>
      <c r="CC163" s="19"/>
      <c r="CE163" s="19"/>
      <c r="CF163" s="19"/>
      <c r="CG163" s="19"/>
      <c r="CH163" s="19"/>
      <c r="CI163" s="19"/>
      <c r="CJ163" s="19"/>
      <c r="CK163" s="19"/>
      <c r="CL163" s="19"/>
      <c r="CM163" s="19"/>
      <c r="CN163" s="19"/>
      <c r="CO163" s="19"/>
      <c r="CP163" s="19"/>
      <c r="CR163" s="19"/>
      <c r="CS163" s="19"/>
      <c r="CT163" s="19"/>
      <c r="CU163" s="19"/>
      <c r="CV163" s="19"/>
      <c r="CW163" s="19"/>
      <c r="CX163" s="19"/>
      <c r="CY163" s="19"/>
      <c r="CZ163" s="19"/>
      <c r="DA163" s="19"/>
      <c r="DB163" s="19"/>
      <c r="DC163" s="19"/>
      <c r="DD163" s="19"/>
      <c r="DE163" s="19"/>
      <c r="DF163" s="19"/>
      <c r="DG163" s="19"/>
      <c r="DH163" s="19"/>
      <c r="DI163" s="19"/>
      <c r="DJ163" s="19"/>
      <c r="DK163" s="19"/>
      <c r="DL163" s="19"/>
      <c r="DM163" s="19"/>
      <c r="DN163" s="19"/>
      <c r="DO163" s="19"/>
      <c r="DP163" s="19"/>
      <c r="DQ163" s="19"/>
      <c r="DS163" s="19"/>
      <c r="DT163" s="19"/>
      <c r="DU163" s="19"/>
      <c r="DV163" s="19"/>
      <c r="DW163" s="19"/>
      <c r="DX163" s="19"/>
      <c r="DY163" s="19"/>
      <c r="DZ163" s="19"/>
      <c r="EA163" s="19"/>
      <c r="EB163" s="19"/>
      <c r="EC163" s="19"/>
      <c r="ED163" s="19"/>
      <c r="EF163" s="19"/>
      <c r="EG163" s="19"/>
      <c r="EH163" s="19"/>
      <c r="EI163" s="19"/>
      <c r="EJ163" s="19"/>
      <c r="EK163" s="19"/>
      <c r="EL163" s="19"/>
      <c r="EM163" s="19"/>
      <c r="EN163" s="19"/>
      <c r="EO163" s="19"/>
      <c r="EP163" s="19"/>
      <c r="EQ163" s="19"/>
      <c r="ES163" s="19"/>
      <c r="ET163" s="19"/>
      <c r="EU163" s="19"/>
      <c r="EV163" s="19"/>
      <c r="EW163" s="19"/>
      <c r="EX163" s="19"/>
      <c r="EY163" s="19"/>
      <c r="EZ163" s="19"/>
      <c r="FA163" s="19"/>
      <c r="FB163" s="19"/>
      <c r="FC163" s="19"/>
      <c r="FD163" s="19"/>
      <c r="FF163" s="19"/>
      <c r="FG163" s="19"/>
      <c r="FH163" s="19"/>
      <c r="FI163" s="19"/>
      <c r="FJ163" s="19"/>
      <c r="FK163" s="19"/>
      <c r="FL163" s="19"/>
      <c r="FM163" s="19"/>
      <c r="FN163" s="19"/>
      <c r="FO163" s="19"/>
      <c r="FP163" s="19"/>
      <c r="FQ163" s="19"/>
      <c r="FS163" s="19"/>
      <c r="FT163" s="19"/>
      <c r="FU163" s="19"/>
      <c r="FV163" s="19"/>
      <c r="FW163" s="19"/>
      <c r="FX163" s="19"/>
      <c r="FY163" s="19"/>
      <c r="FZ163" s="19"/>
      <c r="GA163" s="19"/>
      <c r="GB163" s="19"/>
      <c r="GC163" s="19"/>
      <c r="GD163" s="19"/>
    </row>
    <row r="164" spans="4:186" ht="15.75" thickBot="1" x14ac:dyDescent="0.3">
      <c r="E164" s="54" t="s">
        <v>51</v>
      </c>
      <c r="F164" s="55" t="s">
        <v>36</v>
      </c>
      <c r="G164" s="56">
        <v>22</v>
      </c>
      <c r="H164" s="19"/>
      <c r="I164" s="19"/>
      <c r="J164" s="19"/>
      <c r="K164" s="19"/>
      <c r="L164" s="19"/>
      <c r="M164" s="19"/>
      <c r="N164" s="19"/>
      <c r="O164" s="19"/>
      <c r="P164" s="19"/>
      <c r="R164" s="54" t="s">
        <v>51</v>
      </c>
      <c r="S164" s="55" t="s">
        <v>36</v>
      </c>
      <c r="T164" s="56">
        <v>22</v>
      </c>
      <c r="U164" s="19"/>
      <c r="V164" s="19"/>
      <c r="W164" s="19"/>
      <c r="X164" s="19"/>
      <c r="Y164" s="19"/>
      <c r="Z164" s="19"/>
      <c r="AA164" s="19"/>
      <c r="AB164" s="19"/>
      <c r="AC164" s="19"/>
      <c r="AE164" s="54" t="s">
        <v>51</v>
      </c>
      <c r="AF164" s="55" t="s">
        <v>36</v>
      </c>
      <c r="AG164" s="56">
        <v>22</v>
      </c>
      <c r="AH164" s="19"/>
      <c r="AI164" s="19"/>
      <c r="AJ164" s="19"/>
      <c r="AK164" s="19"/>
      <c r="AL164" s="19"/>
      <c r="AM164" s="19"/>
      <c r="AN164" s="19"/>
      <c r="AO164" s="19"/>
      <c r="AP164" s="19"/>
      <c r="AR164" s="54" t="s">
        <v>51</v>
      </c>
      <c r="AS164" s="55" t="s">
        <v>36</v>
      </c>
      <c r="AT164" s="56">
        <v>22</v>
      </c>
      <c r="AU164" s="19"/>
      <c r="AV164" s="19"/>
      <c r="AW164" s="19"/>
      <c r="AX164" s="19"/>
      <c r="AY164" s="19"/>
      <c r="AZ164" s="19"/>
      <c r="BA164" s="19"/>
      <c r="BB164" s="19"/>
      <c r="BC164" s="19"/>
      <c r="BE164" s="54" t="s">
        <v>51</v>
      </c>
      <c r="BF164" s="55" t="s">
        <v>36</v>
      </c>
      <c r="BG164" s="56">
        <v>22</v>
      </c>
      <c r="BH164" s="19"/>
      <c r="BI164" s="19"/>
      <c r="BJ164" s="19"/>
      <c r="BK164" s="19"/>
      <c r="BL164" s="19"/>
      <c r="BM164" s="19"/>
      <c r="BN164" s="19"/>
      <c r="BO164" s="19"/>
      <c r="BP164" s="19"/>
      <c r="BR164" s="54" t="s">
        <v>51</v>
      </c>
      <c r="BS164" s="55" t="s">
        <v>36</v>
      </c>
      <c r="BT164" s="56">
        <v>22</v>
      </c>
      <c r="BU164" s="19"/>
      <c r="BV164" s="19"/>
      <c r="BW164" s="19"/>
      <c r="BX164" s="19"/>
      <c r="BY164" s="19"/>
      <c r="BZ164" s="19"/>
      <c r="CA164" s="19"/>
      <c r="CB164" s="19"/>
      <c r="CC164" s="19"/>
      <c r="CE164" s="54" t="s">
        <v>51</v>
      </c>
      <c r="CF164" s="55" t="s">
        <v>36</v>
      </c>
      <c r="CG164" s="56">
        <v>22</v>
      </c>
      <c r="CH164" s="19"/>
      <c r="CI164" s="19"/>
      <c r="CJ164" s="19"/>
      <c r="CK164" s="19"/>
      <c r="CL164" s="19"/>
      <c r="CM164" s="19"/>
      <c r="CN164" s="19"/>
      <c r="CO164" s="19"/>
      <c r="CP164" s="19"/>
      <c r="CR164" s="54" t="s">
        <v>51</v>
      </c>
      <c r="CS164" s="55" t="s">
        <v>36</v>
      </c>
      <c r="CT164" s="56">
        <v>22</v>
      </c>
      <c r="CU164" s="19"/>
      <c r="CV164" s="19"/>
      <c r="CW164" s="19"/>
      <c r="CX164" s="19"/>
      <c r="CY164" s="19"/>
      <c r="CZ164" s="19"/>
      <c r="DA164" s="19"/>
      <c r="DB164" s="19"/>
      <c r="DC164" s="19"/>
      <c r="DD164" s="19"/>
      <c r="DE164" s="54" t="s">
        <v>51</v>
      </c>
      <c r="DF164" s="55" t="s">
        <v>36</v>
      </c>
      <c r="DG164" s="56">
        <v>22</v>
      </c>
      <c r="DH164" s="19"/>
      <c r="DI164" s="19"/>
      <c r="DJ164" s="19"/>
      <c r="DK164" s="19"/>
      <c r="DL164" s="19"/>
      <c r="DM164" s="19"/>
      <c r="DN164" s="19"/>
      <c r="DO164" s="19"/>
      <c r="DP164" s="19"/>
      <c r="DQ164" s="19"/>
      <c r="DS164" s="54" t="s">
        <v>51</v>
      </c>
      <c r="DT164" s="55" t="s">
        <v>36</v>
      </c>
      <c r="DU164" s="56">
        <v>22</v>
      </c>
      <c r="DV164" s="19"/>
      <c r="DW164" s="19"/>
      <c r="DX164" s="19"/>
      <c r="DY164" s="19"/>
      <c r="DZ164" s="19"/>
      <c r="EA164" s="19"/>
      <c r="EB164" s="19"/>
      <c r="EC164" s="19"/>
      <c r="ED164" s="19"/>
      <c r="EF164" s="54" t="s">
        <v>51</v>
      </c>
      <c r="EG164" s="55" t="s">
        <v>36</v>
      </c>
      <c r="EH164" s="56">
        <v>22</v>
      </c>
      <c r="EI164" s="19"/>
      <c r="EJ164" s="19"/>
      <c r="EK164" s="19"/>
      <c r="EL164" s="19"/>
      <c r="EM164" s="19"/>
      <c r="EN164" s="19"/>
      <c r="EO164" s="19"/>
      <c r="EP164" s="19"/>
      <c r="EQ164" s="19"/>
      <c r="ES164" s="54" t="s">
        <v>51</v>
      </c>
      <c r="ET164" s="55" t="s">
        <v>36</v>
      </c>
      <c r="EU164" s="56">
        <v>22</v>
      </c>
      <c r="EV164" s="19"/>
      <c r="EW164" s="19"/>
      <c r="EX164" s="19"/>
      <c r="EY164" s="19"/>
      <c r="EZ164" s="19"/>
      <c r="FA164" s="19"/>
      <c r="FB164" s="19"/>
      <c r="FC164" s="19"/>
      <c r="FD164" s="19"/>
      <c r="FF164" s="54" t="s">
        <v>51</v>
      </c>
      <c r="FG164" s="55" t="s">
        <v>36</v>
      </c>
      <c r="FH164" s="56">
        <v>22</v>
      </c>
      <c r="FI164" s="19"/>
      <c r="FJ164" s="19"/>
      <c r="FK164" s="19"/>
      <c r="FL164" s="19"/>
      <c r="FM164" s="19"/>
      <c r="FN164" s="19"/>
      <c r="FO164" s="19"/>
      <c r="FP164" s="19"/>
      <c r="FQ164" s="19"/>
      <c r="FS164" s="54" t="s">
        <v>51</v>
      </c>
      <c r="FT164" s="55" t="s">
        <v>36</v>
      </c>
      <c r="FU164" s="56">
        <v>22</v>
      </c>
      <c r="FV164" s="19"/>
      <c r="FW164" s="19"/>
      <c r="FX164" s="19"/>
      <c r="FY164" s="19"/>
      <c r="FZ164" s="19"/>
      <c r="GA164" s="19"/>
      <c r="GB164" s="19"/>
      <c r="GC164" s="19"/>
      <c r="GD164" s="19"/>
    </row>
    <row r="165" spans="4:186" ht="15.75" thickBot="1" x14ac:dyDescent="0.3">
      <c r="E165" s="49" t="s">
        <v>4</v>
      </c>
      <c r="F165" s="49" t="s">
        <v>37</v>
      </c>
      <c r="G165" s="49" t="s">
        <v>38</v>
      </c>
      <c r="H165" s="49" t="s">
        <v>39</v>
      </c>
      <c r="I165" s="49" t="s">
        <v>40</v>
      </c>
      <c r="J165" s="49" t="s">
        <v>41</v>
      </c>
      <c r="K165" s="49" t="s">
        <v>42</v>
      </c>
      <c r="L165" s="49" t="s">
        <v>43</v>
      </c>
      <c r="M165" s="49" t="s">
        <v>44</v>
      </c>
      <c r="N165" s="49" t="s">
        <v>45</v>
      </c>
      <c r="O165" s="49" t="s">
        <v>46</v>
      </c>
      <c r="P165" s="49" t="s">
        <v>47</v>
      </c>
      <c r="R165" s="49" t="s">
        <v>4</v>
      </c>
      <c r="S165" s="49" t="s">
        <v>37</v>
      </c>
      <c r="T165" s="49" t="s">
        <v>38</v>
      </c>
      <c r="U165" s="49" t="s">
        <v>39</v>
      </c>
      <c r="V165" s="49" t="s">
        <v>40</v>
      </c>
      <c r="W165" s="49" t="s">
        <v>41</v>
      </c>
      <c r="X165" s="49" t="s">
        <v>42</v>
      </c>
      <c r="Y165" s="49" t="s">
        <v>43</v>
      </c>
      <c r="Z165" s="49" t="s">
        <v>44</v>
      </c>
      <c r="AA165" s="49" t="s">
        <v>45</v>
      </c>
      <c r="AB165" s="49" t="s">
        <v>46</v>
      </c>
      <c r="AC165" s="49" t="s">
        <v>47</v>
      </c>
      <c r="AE165" s="49" t="s">
        <v>4</v>
      </c>
      <c r="AF165" s="49" t="s">
        <v>37</v>
      </c>
      <c r="AG165" s="49" t="s">
        <v>38</v>
      </c>
      <c r="AH165" s="49" t="s">
        <v>39</v>
      </c>
      <c r="AI165" s="49" t="s">
        <v>40</v>
      </c>
      <c r="AJ165" s="49" t="s">
        <v>41</v>
      </c>
      <c r="AK165" s="49" t="s">
        <v>42</v>
      </c>
      <c r="AL165" s="49" t="s">
        <v>43</v>
      </c>
      <c r="AM165" s="49" t="s">
        <v>44</v>
      </c>
      <c r="AN165" s="49" t="s">
        <v>45</v>
      </c>
      <c r="AO165" s="49" t="s">
        <v>46</v>
      </c>
      <c r="AP165" s="49" t="s">
        <v>47</v>
      </c>
      <c r="AR165" s="49" t="s">
        <v>4</v>
      </c>
      <c r="AS165" s="49" t="s">
        <v>37</v>
      </c>
      <c r="AT165" s="49" t="s">
        <v>38</v>
      </c>
      <c r="AU165" s="49" t="s">
        <v>39</v>
      </c>
      <c r="AV165" s="49" t="s">
        <v>40</v>
      </c>
      <c r="AW165" s="49" t="s">
        <v>41</v>
      </c>
      <c r="AX165" s="49" t="s">
        <v>42</v>
      </c>
      <c r="AY165" s="49" t="s">
        <v>43</v>
      </c>
      <c r="AZ165" s="49" t="s">
        <v>44</v>
      </c>
      <c r="BA165" s="49" t="s">
        <v>45</v>
      </c>
      <c r="BB165" s="49" t="s">
        <v>46</v>
      </c>
      <c r="BC165" s="49" t="s">
        <v>47</v>
      </c>
      <c r="BE165" s="49" t="s">
        <v>4</v>
      </c>
      <c r="BF165" s="49" t="s">
        <v>37</v>
      </c>
      <c r="BG165" s="49" t="s">
        <v>38</v>
      </c>
      <c r="BH165" s="49" t="s">
        <v>39</v>
      </c>
      <c r="BI165" s="49" t="s">
        <v>40</v>
      </c>
      <c r="BJ165" s="49" t="s">
        <v>41</v>
      </c>
      <c r="BK165" s="49" t="s">
        <v>42</v>
      </c>
      <c r="BL165" s="49" t="s">
        <v>43</v>
      </c>
      <c r="BM165" s="49" t="s">
        <v>44</v>
      </c>
      <c r="BN165" s="49" t="s">
        <v>45</v>
      </c>
      <c r="BO165" s="49" t="s">
        <v>46</v>
      </c>
      <c r="BP165" s="49" t="s">
        <v>47</v>
      </c>
      <c r="BR165" s="49" t="s">
        <v>4</v>
      </c>
      <c r="BS165" s="49" t="s">
        <v>37</v>
      </c>
      <c r="BT165" s="49" t="s">
        <v>38</v>
      </c>
      <c r="BU165" s="49" t="s">
        <v>39</v>
      </c>
      <c r="BV165" s="49" t="s">
        <v>40</v>
      </c>
      <c r="BW165" s="49" t="s">
        <v>41</v>
      </c>
      <c r="BX165" s="49" t="s">
        <v>42</v>
      </c>
      <c r="BY165" s="49" t="s">
        <v>43</v>
      </c>
      <c r="BZ165" s="49" t="s">
        <v>44</v>
      </c>
      <c r="CA165" s="49" t="s">
        <v>45</v>
      </c>
      <c r="CB165" s="49" t="s">
        <v>46</v>
      </c>
      <c r="CC165" s="49" t="s">
        <v>47</v>
      </c>
      <c r="CE165" s="49" t="s">
        <v>4</v>
      </c>
      <c r="CF165" s="49" t="s">
        <v>37</v>
      </c>
      <c r="CG165" s="49" t="s">
        <v>38</v>
      </c>
      <c r="CH165" s="49" t="s">
        <v>39</v>
      </c>
      <c r="CI165" s="49" t="s">
        <v>40</v>
      </c>
      <c r="CJ165" s="49" t="s">
        <v>41</v>
      </c>
      <c r="CK165" s="49" t="s">
        <v>42</v>
      </c>
      <c r="CL165" s="49" t="s">
        <v>43</v>
      </c>
      <c r="CM165" s="49" t="s">
        <v>44</v>
      </c>
      <c r="CN165" s="49" t="s">
        <v>45</v>
      </c>
      <c r="CO165" s="49" t="s">
        <v>46</v>
      </c>
      <c r="CP165" s="49" t="s">
        <v>47</v>
      </c>
      <c r="CR165" s="49" t="s">
        <v>4</v>
      </c>
      <c r="CS165" s="49" t="s">
        <v>37</v>
      </c>
      <c r="CT165" s="49" t="s">
        <v>38</v>
      </c>
      <c r="CU165" s="49" t="s">
        <v>39</v>
      </c>
      <c r="CV165" s="49" t="s">
        <v>40</v>
      </c>
      <c r="CW165" s="49" t="s">
        <v>41</v>
      </c>
      <c r="CX165" s="49" t="s">
        <v>42</v>
      </c>
      <c r="CY165" s="49" t="s">
        <v>43</v>
      </c>
      <c r="CZ165" s="49" t="s">
        <v>44</v>
      </c>
      <c r="DA165" s="49" t="s">
        <v>45</v>
      </c>
      <c r="DB165" s="49" t="s">
        <v>46</v>
      </c>
      <c r="DC165" s="49" t="s">
        <v>47</v>
      </c>
      <c r="DD165" s="80"/>
      <c r="DE165" s="49" t="s">
        <v>4</v>
      </c>
      <c r="DF165" s="49" t="s">
        <v>37</v>
      </c>
      <c r="DG165" s="49" t="s">
        <v>38</v>
      </c>
      <c r="DH165" s="49" t="s">
        <v>39</v>
      </c>
      <c r="DI165" s="49" t="s">
        <v>40</v>
      </c>
      <c r="DJ165" s="49" t="s">
        <v>41</v>
      </c>
      <c r="DK165" s="49" t="s">
        <v>42</v>
      </c>
      <c r="DL165" s="49" t="s">
        <v>43</v>
      </c>
      <c r="DM165" s="49" t="s">
        <v>44</v>
      </c>
      <c r="DN165" s="49" t="s">
        <v>45</v>
      </c>
      <c r="DO165" s="49" t="s">
        <v>46</v>
      </c>
      <c r="DP165" s="49" t="s">
        <v>47</v>
      </c>
      <c r="DQ165" s="80"/>
      <c r="DS165" s="49" t="s">
        <v>4</v>
      </c>
      <c r="DT165" s="49" t="s">
        <v>37</v>
      </c>
      <c r="DU165" s="49" t="s">
        <v>38</v>
      </c>
      <c r="DV165" s="49" t="s">
        <v>39</v>
      </c>
      <c r="DW165" s="49" t="s">
        <v>40</v>
      </c>
      <c r="DX165" s="49" t="s">
        <v>41</v>
      </c>
      <c r="DY165" s="49" t="s">
        <v>42</v>
      </c>
      <c r="DZ165" s="49" t="s">
        <v>43</v>
      </c>
      <c r="EA165" s="49" t="s">
        <v>44</v>
      </c>
      <c r="EB165" s="49" t="s">
        <v>45</v>
      </c>
      <c r="EC165" s="49" t="s">
        <v>46</v>
      </c>
      <c r="ED165" s="49" t="s">
        <v>47</v>
      </c>
      <c r="EF165" s="49" t="s">
        <v>4</v>
      </c>
      <c r="EG165" s="49" t="s">
        <v>37</v>
      </c>
      <c r="EH165" s="49" t="s">
        <v>38</v>
      </c>
      <c r="EI165" s="49" t="s">
        <v>39</v>
      </c>
      <c r="EJ165" s="49" t="s">
        <v>40</v>
      </c>
      <c r="EK165" s="49" t="s">
        <v>41</v>
      </c>
      <c r="EL165" s="49" t="s">
        <v>42</v>
      </c>
      <c r="EM165" s="49" t="s">
        <v>43</v>
      </c>
      <c r="EN165" s="49" t="s">
        <v>44</v>
      </c>
      <c r="EO165" s="49" t="s">
        <v>45</v>
      </c>
      <c r="EP165" s="49" t="s">
        <v>46</v>
      </c>
      <c r="EQ165" s="49" t="s">
        <v>47</v>
      </c>
      <c r="ES165" s="49" t="s">
        <v>4</v>
      </c>
      <c r="ET165" s="49" t="s">
        <v>37</v>
      </c>
      <c r="EU165" s="49" t="s">
        <v>38</v>
      </c>
      <c r="EV165" s="49" t="s">
        <v>39</v>
      </c>
      <c r="EW165" s="49" t="s">
        <v>40</v>
      </c>
      <c r="EX165" s="49" t="s">
        <v>41</v>
      </c>
      <c r="EY165" s="49" t="s">
        <v>42</v>
      </c>
      <c r="EZ165" s="49" t="s">
        <v>43</v>
      </c>
      <c r="FA165" s="49" t="s">
        <v>44</v>
      </c>
      <c r="FB165" s="49" t="s">
        <v>45</v>
      </c>
      <c r="FC165" s="49" t="s">
        <v>46</v>
      </c>
      <c r="FD165" s="49" t="s">
        <v>47</v>
      </c>
      <c r="FF165" s="49" t="s">
        <v>4</v>
      </c>
      <c r="FG165" s="49" t="s">
        <v>37</v>
      </c>
      <c r="FH165" s="49" t="s">
        <v>38</v>
      </c>
      <c r="FI165" s="49" t="s">
        <v>39</v>
      </c>
      <c r="FJ165" s="49" t="s">
        <v>40</v>
      </c>
      <c r="FK165" s="49" t="s">
        <v>41</v>
      </c>
      <c r="FL165" s="49" t="s">
        <v>42</v>
      </c>
      <c r="FM165" s="49" t="s">
        <v>43</v>
      </c>
      <c r="FN165" s="49" t="s">
        <v>44</v>
      </c>
      <c r="FO165" s="49" t="s">
        <v>45</v>
      </c>
      <c r="FP165" s="49" t="s">
        <v>46</v>
      </c>
      <c r="FQ165" s="49" t="s">
        <v>47</v>
      </c>
      <c r="FS165" s="49" t="s">
        <v>4</v>
      </c>
      <c r="FT165" s="49" t="s">
        <v>37</v>
      </c>
      <c r="FU165" s="49" t="s">
        <v>38</v>
      </c>
      <c r="FV165" s="49" t="s">
        <v>39</v>
      </c>
      <c r="FW165" s="49" t="s">
        <v>40</v>
      </c>
      <c r="FX165" s="49" t="s">
        <v>41</v>
      </c>
      <c r="FY165" s="49" t="s">
        <v>42</v>
      </c>
      <c r="FZ165" s="49" t="s">
        <v>43</v>
      </c>
      <c r="GA165" s="49" t="s">
        <v>44</v>
      </c>
      <c r="GB165" s="49" t="s">
        <v>45</v>
      </c>
      <c r="GC165" s="49" t="s">
        <v>46</v>
      </c>
      <c r="GD165" s="49" t="s">
        <v>47</v>
      </c>
    </row>
    <row r="166" spans="4:186" ht="15.75" thickBot="1" x14ac:dyDescent="0.3">
      <c r="D166" s="39">
        <v>4.1666666666666664E-2</v>
      </c>
      <c r="E166" s="50">
        <v>19.108269366734138</v>
      </c>
      <c r="F166" s="50">
        <v>8.3888398183047883</v>
      </c>
      <c r="G166" s="50">
        <v>9.7559512273113373</v>
      </c>
      <c r="H166" s="50">
        <v>0</v>
      </c>
      <c r="I166" s="50">
        <v>0</v>
      </c>
      <c r="J166" s="50">
        <v>1.1929392655481397</v>
      </c>
      <c r="K166" s="50">
        <v>0</v>
      </c>
      <c r="L166" s="50">
        <v>0.93956037901830014</v>
      </c>
      <c r="M166" s="50">
        <v>4.3833119269880223</v>
      </c>
      <c r="N166" s="50">
        <v>20.30963800205155</v>
      </c>
      <c r="O166" s="50">
        <v>4.6620282072154406</v>
      </c>
      <c r="P166" s="50">
        <v>6.2571189422737525</v>
      </c>
      <c r="R166" s="50">
        <v>13.35803361096557</v>
      </c>
      <c r="S166" s="50">
        <v>6.2441683738274349</v>
      </c>
      <c r="T166" s="50">
        <v>10.222051959928601</v>
      </c>
      <c r="U166" s="50">
        <v>0</v>
      </c>
      <c r="V166" s="50">
        <v>6.9512179688577049</v>
      </c>
      <c r="W166" s="50">
        <v>0</v>
      </c>
      <c r="X166" s="50">
        <v>0</v>
      </c>
      <c r="Y166" s="50">
        <v>0.95981715091033437</v>
      </c>
      <c r="Z166" s="50">
        <v>5.1397262901916108</v>
      </c>
      <c r="AA166" s="50">
        <v>6.159931715053764</v>
      </c>
      <c r="AB166" s="50">
        <v>1.1721729013852416</v>
      </c>
      <c r="AC166" s="50">
        <v>4.2145282851116601</v>
      </c>
      <c r="AE166" s="50">
        <v>9.6169608111746516</v>
      </c>
      <c r="AF166" s="50">
        <v>0.99777806256512702</v>
      </c>
      <c r="AG166" s="50">
        <v>21.7331852348185</v>
      </c>
      <c r="AH166" s="50">
        <v>6.006534088427709</v>
      </c>
      <c r="AI166" s="50">
        <v>0.89155630161074428</v>
      </c>
      <c r="AJ166" s="50">
        <v>1.1756170898852971</v>
      </c>
      <c r="AK166" s="50">
        <v>3.526547472136039</v>
      </c>
      <c r="AL166" s="50">
        <v>0.89155630161074473</v>
      </c>
      <c r="AM166" s="50">
        <v>9.5781500766418688</v>
      </c>
      <c r="AN166" s="50">
        <v>9.8359723029648087</v>
      </c>
      <c r="AO166" s="50">
        <v>5.2032312554842495</v>
      </c>
      <c r="AP166" s="50">
        <v>19.428155683300247</v>
      </c>
      <c r="AR166" s="50">
        <v>5.9821209886937252</v>
      </c>
      <c r="AS166" s="50">
        <v>0</v>
      </c>
      <c r="AT166" s="50">
        <v>1.2021716874423307</v>
      </c>
      <c r="AU166" s="50">
        <v>0.95042464998762433</v>
      </c>
      <c r="AV166" s="50">
        <v>3.8300625737345215</v>
      </c>
      <c r="AW166" s="50">
        <v>0</v>
      </c>
      <c r="AX166" s="50">
        <v>0</v>
      </c>
      <c r="AY166" s="50">
        <v>0</v>
      </c>
      <c r="AZ166" s="50">
        <v>0</v>
      </c>
      <c r="BA166" s="50">
        <v>0.98925737384168833</v>
      </c>
      <c r="BB166" s="50">
        <v>3.331856234284813</v>
      </c>
      <c r="BC166" s="50">
        <v>1.0011999906408413</v>
      </c>
      <c r="BE166" s="50">
        <v>22.046639841729238</v>
      </c>
      <c r="BF166" s="50">
        <v>10.548895534636332</v>
      </c>
      <c r="BG166" s="50">
        <v>33.237831622120495</v>
      </c>
      <c r="BH166" s="50">
        <v>20.252264099390317</v>
      </c>
      <c r="BI166" s="50">
        <v>5.9281066799088187</v>
      </c>
      <c r="BJ166" s="50">
        <v>5.2159946952369269</v>
      </c>
      <c r="BK166" s="50">
        <v>6.7731172429724582</v>
      </c>
      <c r="BL166" s="50">
        <v>11.596643925030591</v>
      </c>
      <c r="BM166" s="50">
        <v>18.785622534955724</v>
      </c>
      <c r="BN166" s="50">
        <v>32.045969827564527</v>
      </c>
      <c r="BO166" s="50">
        <v>11.484325543624625</v>
      </c>
      <c r="BP166" s="50">
        <v>14.521909070507167</v>
      </c>
      <c r="BR166" s="50">
        <v>24.701190993177473</v>
      </c>
      <c r="BS166" s="50">
        <v>18.016343081795309</v>
      </c>
      <c r="BT166" s="50">
        <v>13.040773391511411</v>
      </c>
      <c r="BU166" s="50">
        <v>0</v>
      </c>
      <c r="BV166" s="50">
        <v>1.1987884670450419</v>
      </c>
      <c r="BW166" s="50">
        <v>0.89758135420691121</v>
      </c>
      <c r="BX166" s="50">
        <v>0.98036300539916443</v>
      </c>
      <c r="BY166" s="50">
        <v>0</v>
      </c>
      <c r="BZ166" s="50">
        <v>5.5419029222910208</v>
      </c>
      <c r="CA166" s="50">
        <v>6.9362583944354608</v>
      </c>
      <c r="CB166" s="50">
        <v>14.308815981457153</v>
      </c>
      <c r="CC166" s="50">
        <v>33.703993623474496</v>
      </c>
      <c r="CE166" s="50">
        <v>3.5839923743163999</v>
      </c>
      <c r="CF166" s="50">
        <v>6.4311694942385467</v>
      </c>
      <c r="CG166" s="50">
        <v>9.4792968101620474</v>
      </c>
      <c r="CH166" s="50">
        <v>4.3379676821623177</v>
      </c>
      <c r="CI166" s="50">
        <v>1.215768223094156</v>
      </c>
      <c r="CJ166" s="50">
        <v>0</v>
      </c>
      <c r="CK166" s="50">
        <v>0</v>
      </c>
      <c r="CL166" s="50">
        <v>0</v>
      </c>
      <c r="CM166" s="50">
        <v>0</v>
      </c>
      <c r="CN166" s="50">
        <v>5.9146540980267686</v>
      </c>
      <c r="CO166" s="50">
        <v>0</v>
      </c>
      <c r="CP166" s="50">
        <v>0.93669003361561731</v>
      </c>
      <c r="CR166" s="50">
        <v>11.799299176975035</v>
      </c>
      <c r="CS166" s="50">
        <v>3.2847080296535758</v>
      </c>
      <c r="CT166" s="50">
        <v>3.9623561633265258</v>
      </c>
      <c r="CU166" s="50">
        <v>6.4669059178709007</v>
      </c>
      <c r="CV166" s="50">
        <v>0</v>
      </c>
      <c r="CW166" s="50">
        <v>1.1213144047979289</v>
      </c>
      <c r="CX166" s="50">
        <v>0</v>
      </c>
      <c r="CY166" s="50">
        <v>0</v>
      </c>
      <c r="CZ166" s="50">
        <v>3.6644813370605327</v>
      </c>
      <c r="DA166" s="50">
        <v>4.9149929824447449</v>
      </c>
      <c r="DB166" s="50">
        <v>4.0078129635703368</v>
      </c>
      <c r="DC166" s="50">
        <v>1.2226047669558753</v>
      </c>
      <c r="DD166" s="81"/>
      <c r="DE166" s="50">
        <v>4.9626724542584739</v>
      </c>
      <c r="DF166" s="50">
        <v>9.821650854570489</v>
      </c>
      <c r="DG166" s="50">
        <v>5.2676719438176391</v>
      </c>
      <c r="DH166" s="50">
        <v>10.632888117119194</v>
      </c>
      <c r="DI166" s="50">
        <v>9.8761464085050541</v>
      </c>
      <c r="DJ166" s="50">
        <v>3.5053229868751599</v>
      </c>
      <c r="DK166" s="50">
        <v>0</v>
      </c>
      <c r="DL166" s="50">
        <v>0.88325851982366432</v>
      </c>
      <c r="DM166" s="50">
        <v>3.8701118201543454</v>
      </c>
      <c r="DN166" s="50">
        <v>0</v>
      </c>
      <c r="DO166" s="50">
        <v>5.064204998212297</v>
      </c>
      <c r="DP166" s="50">
        <v>9.7161039605439008</v>
      </c>
      <c r="DQ166" s="81"/>
      <c r="DS166" s="50">
        <v>32.821978525576128</v>
      </c>
      <c r="DT166" s="50">
        <v>8.5901634860339335</v>
      </c>
      <c r="DU166" s="50">
        <v>12.050178023882271</v>
      </c>
      <c r="DV166" s="50">
        <v>6.4669059178709043</v>
      </c>
      <c r="DW166" s="50">
        <v>10.702766805838435</v>
      </c>
      <c r="DX166" s="50">
        <v>5.5419029222910163</v>
      </c>
      <c r="DY166" s="50">
        <v>1.1987884670450417</v>
      </c>
      <c r="DZ166" s="50">
        <v>3.8200099211971779</v>
      </c>
      <c r="EA166" s="50">
        <v>4.1597178044903114</v>
      </c>
      <c r="EB166" s="50">
        <v>12.374588706733221</v>
      </c>
      <c r="EC166" s="50">
        <v>10.480785091635367</v>
      </c>
      <c r="ED166" s="50">
        <v>33.985771959401298</v>
      </c>
      <c r="EF166" s="50">
        <v>102.20923726841049</v>
      </c>
      <c r="EG166" s="50">
        <v>46.798931739355844</v>
      </c>
      <c r="EH166" s="50">
        <v>27.686425603981519</v>
      </c>
      <c r="EI166" s="50">
        <v>6.9193301740282047</v>
      </c>
      <c r="EJ166" s="50">
        <v>8.4612089953369551</v>
      </c>
      <c r="EK166" s="50">
        <v>21.865167781639599</v>
      </c>
      <c r="EL166" s="50">
        <v>14.18640445044036</v>
      </c>
      <c r="EM166" s="50">
        <v>9.8359723029648087</v>
      </c>
      <c r="EN166" s="50">
        <v>37.187987927293705</v>
      </c>
      <c r="EO166" s="50">
        <v>45.639281149557434</v>
      </c>
      <c r="EP166" s="50">
        <v>104.73756321800043</v>
      </c>
      <c r="EQ166" s="50">
        <v>82.640173912506754</v>
      </c>
      <c r="ES166" s="50">
        <v>0.88878462597649555</v>
      </c>
      <c r="ET166" s="50">
        <v>0</v>
      </c>
      <c r="EU166" s="50">
        <v>4.0036662355355741</v>
      </c>
      <c r="EV166" s="50">
        <v>0</v>
      </c>
      <c r="EW166" s="50">
        <v>0</v>
      </c>
      <c r="EX166" s="50">
        <v>0</v>
      </c>
      <c r="EY166" s="50">
        <v>0</v>
      </c>
      <c r="EZ166" s="50">
        <v>0</v>
      </c>
      <c r="FA166" s="50">
        <v>0</v>
      </c>
      <c r="FB166" s="50">
        <v>0</v>
      </c>
      <c r="FC166" s="50">
        <v>0</v>
      </c>
      <c r="FD166" s="50">
        <v>0</v>
      </c>
      <c r="FF166" s="50">
        <v>99.624176323612843</v>
      </c>
      <c r="FG166" s="50">
        <v>90.721518598532498</v>
      </c>
      <c r="FH166" s="50">
        <v>113.76203678102826</v>
      </c>
      <c r="FI166" s="50">
        <v>56.091193117118976</v>
      </c>
      <c r="FJ166" s="50">
        <v>36.840692549314774</v>
      </c>
      <c r="FK166" s="50">
        <v>1.0622527508246822</v>
      </c>
      <c r="FL166" s="50">
        <v>14.160812626578197</v>
      </c>
      <c r="FM166" s="50">
        <v>32.136623153896842</v>
      </c>
      <c r="FN166" s="50">
        <v>50.99526166235627</v>
      </c>
      <c r="FO166" s="50">
        <v>43.65278157700228</v>
      </c>
      <c r="FP166" s="50">
        <v>70.009113967079287</v>
      </c>
      <c r="FQ166" s="50">
        <v>93.858236936843383</v>
      </c>
      <c r="FS166" s="50">
        <v>6.699815747735455</v>
      </c>
      <c r="FT166" s="50">
        <v>3.7692993309325029</v>
      </c>
      <c r="FU166" s="50">
        <v>3.4980566524093963</v>
      </c>
      <c r="FV166" s="50">
        <v>0</v>
      </c>
      <c r="FW166" s="50">
        <v>0</v>
      </c>
      <c r="FX166" s="50">
        <v>0</v>
      </c>
      <c r="FY166" s="50">
        <v>0</v>
      </c>
      <c r="FZ166" s="50">
        <v>0</v>
      </c>
      <c r="GA166" s="50">
        <v>4.8420870272627408</v>
      </c>
      <c r="GB166" s="50">
        <v>0.92242596529262944</v>
      </c>
      <c r="GC166" s="50">
        <v>1.1894613106987098</v>
      </c>
      <c r="GD166" s="50">
        <v>5.5849187951409078</v>
      </c>
    </row>
    <row r="167" spans="4:186" ht="15.75" thickBot="1" x14ac:dyDescent="0.3">
      <c r="D167" s="39">
        <v>8.3333333333333301E-2</v>
      </c>
      <c r="E167" s="50">
        <v>12.992414577852804</v>
      </c>
      <c r="F167" s="50">
        <v>10.783306954951208</v>
      </c>
      <c r="G167" s="50">
        <v>10.450121880640982</v>
      </c>
      <c r="H167" s="50">
        <v>0</v>
      </c>
      <c r="I167" s="50">
        <v>0.89155630161074473</v>
      </c>
      <c r="J167" s="50">
        <v>0</v>
      </c>
      <c r="K167" s="50">
        <v>0</v>
      </c>
      <c r="L167" s="50">
        <v>0.91111954278472462</v>
      </c>
      <c r="M167" s="50">
        <v>5.1144696952326898</v>
      </c>
      <c r="N167" s="50">
        <v>31.371497975897807</v>
      </c>
      <c r="O167" s="50">
        <v>5.0391966237552062</v>
      </c>
      <c r="P167" s="50">
        <v>8.9417777668610672</v>
      </c>
      <c r="R167" s="50">
        <v>13.906585131528992</v>
      </c>
      <c r="S167" s="50">
        <v>6.7510709473960748</v>
      </c>
      <c r="T167" s="50">
        <v>8.6808113883162861</v>
      </c>
      <c r="U167" s="50">
        <v>0</v>
      </c>
      <c r="V167" s="50">
        <v>6.7437328274436386</v>
      </c>
      <c r="W167" s="50">
        <v>0</v>
      </c>
      <c r="X167" s="50">
        <v>0</v>
      </c>
      <c r="Y167" s="50">
        <v>0.80309461757119049</v>
      </c>
      <c r="Z167" s="50">
        <v>5.6220899935921329</v>
      </c>
      <c r="AA167" s="50">
        <v>5.6108348503966194</v>
      </c>
      <c r="AB167" s="50">
        <v>1.221007287061834</v>
      </c>
      <c r="AC167" s="50">
        <v>3.9520732372433995</v>
      </c>
      <c r="AE167" s="50">
        <v>10.533889995585971</v>
      </c>
      <c r="AF167" s="50">
        <v>1.0482749163823104</v>
      </c>
      <c r="AG167" s="50">
        <v>22.327783849593938</v>
      </c>
      <c r="AH167" s="50">
        <v>5.5419029222910163</v>
      </c>
      <c r="AI167" s="50">
        <v>1.0875002022570239</v>
      </c>
      <c r="AJ167" s="50">
        <v>0.98985223694893643</v>
      </c>
      <c r="AK167" s="50">
        <v>0.89433373357861434</v>
      </c>
      <c r="AL167" s="50">
        <v>0</v>
      </c>
      <c r="AM167" s="50">
        <v>5.8396955893489588</v>
      </c>
      <c r="AN167" s="50">
        <v>12.538954923756393</v>
      </c>
      <c r="AO167" s="50">
        <v>4.3041654892125933</v>
      </c>
      <c r="AP167" s="50">
        <v>21.457065505288437</v>
      </c>
      <c r="AR167" s="50">
        <v>6.2014592052576321</v>
      </c>
      <c r="AS167" s="50">
        <v>0</v>
      </c>
      <c r="AT167" s="50">
        <v>0.86409759501668293</v>
      </c>
      <c r="AU167" s="50">
        <v>3.3698979953839565</v>
      </c>
      <c r="AV167" s="50">
        <v>3.5360786763699941</v>
      </c>
      <c r="AW167" s="50">
        <v>0</v>
      </c>
      <c r="AX167" s="50">
        <v>0</v>
      </c>
      <c r="AY167" s="50">
        <v>0</v>
      </c>
      <c r="AZ167" s="50">
        <v>0</v>
      </c>
      <c r="BA167" s="50">
        <v>0.87775536734971515</v>
      </c>
      <c r="BB167" s="50">
        <v>3.8492111715327981</v>
      </c>
      <c r="BC167" s="50">
        <v>0.86409759501668337</v>
      </c>
      <c r="BE167" s="50">
        <v>18.760471643460921</v>
      </c>
      <c r="BF167" s="50">
        <v>13.594881068490082</v>
      </c>
      <c r="BG167" s="50">
        <v>32.821978525576128</v>
      </c>
      <c r="BH167" s="50">
        <v>22.518900907427433</v>
      </c>
      <c r="BI167" s="50">
        <v>6.6706438769729886</v>
      </c>
      <c r="BJ167" s="50">
        <v>5.7302041753623056</v>
      </c>
      <c r="BK167" s="50">
        <v>6.8173537184456974</v>
      </c>
      <c r="BL167" s="50">
        <v>12.633528668199732</v>
      </c>
      <c r="BM167" s="50">
        <v>18.818142359021302</v>
      </c>
      <c r="BN167" s="50">
        <v>34.936368588837006</v>
      </c>
      <c r="BO167" s="50">
        <v>11.856008304031874</v>
      </c>
      <c r="BP167" s="50">
        <v>11.663935695347881</v>
      </c>
      <c r="BR167" s="50">
        <v>21.217387745920387</v>
      </c>
      <c r="BS167" s="50">
        <v>14.125218188678243</v>
      </c>
      <c r="BT167" s="50">
        <v>11.462837822368728</v>
      </c>
      <c r="BU167" s="50">
        <v>0</v>
      </c>
      <c r="BV167" s="50">
        <v>1.142240927650841</v>
      </c>
      <c r="BW167" s="50">
        <v>1.0084114875684238</v>
      </c>
      <c r="BX167" s="50">
        <v>0</v>
      </c>
      <c r="BY167" s="50">
        <v>0</v>
      </c>
      <c r="BZ167" s="50">
        <v>4.8299413296848881</v>
      </c>
      <c r="CA167" s="50">
        <v>6.5548031784442315</v>
      </c>
      <c r="CB167" s="50">
        <v>13.939461205716245</v>
      </c>
      <c r="CC167" s="50">
        <v>29.877874114947701</v>
      </c>
      <c r="CE167" s="50">
        <v>1.2571721574386778</v>
      </c>
      <c r="CF167" s="50">
        <v>6.152042795993542</v>
      </c>
      <c r="CG167" s="50">
        <v>9.1887394494692263</v>
      </c>
      <c r="CH167" s="50">
        <v>4.1377861214509659</v>
      </c>
      <c r="CI167" s="50">
        <v>1.1653047183091974</v>
      </c>
      <c r="CJ167" s="50">
        <v>0</v>
      </c>
      <c r="CK167" s="50">
        <v>0</v>
      </c>
      <c r="CL167" s="50">
        <v>0</v>
      </c>
      <c r="CM167" s="50">
        <v>0</v>
      </c>
      <c r="CN167" s="50">
        <v>6.0364624081172442</v>
      </c>
      <c r="CO167" s="50">
        <v>0</v>
      </c>
      <c r="CP167" s="50">
        <v>0.89711692785140751</v>
      </c>
      <c r="CR167" s="50">
        <v>12.188507806550199</v>
      </c>
      <c r="CS167" s="50">
        <v>1.0689413025193608</v>
      </c>
      <c r="CT167" s="50">
        <v>3.779975210164789</v>
      </c>
      <c r="CU167" s="50">
        <v>6.6154508497100091</v>
      </c>
      <c r="CV167" s="50">
        <v>0</v>
      </c>
      <c r="CW167" s="50">
        <v>1.2069188811868508</v>
      </c>
      <c r="CX167" s="50">
        <v>0</v>
      </c>
      <c r="CY167" s="50">
        <v>0</v>
      </c>
      <c r="CZ167" s="50">
        <v>1.0177774789641745</v>
      </c>
      <c r="DA167" s="50">
        <v>3.8200099211971792</v>
      </c>
      <c r="DB167" s="50">
        <v>5.2672571773856811</v>
      </c>
      <c r="DC167" s="50">
        <v>3.339502780190275</v>
      </c>
      <c r="DD167" s="81"/>
      <c r="DE167" s="50">
        <v>5.4565349414528015</v>
      </c>
      <c r="DF167" s="50">
        <v>9.3415683817384014</v>
      </c>
      <c r="DG167" s="50">
        <v>5.1933641950515979</v>
      </c>
      <c r="DH167" s="50">
        <v>9.7626030120100733</v>
      </c>
      <c r="DI167" s="50">
        <v>10.745266161218508</v>
      </c>
      <c r="DJ167" s="50">
        <v>1.2387714230595255</v>
      </c>
      <c r="DK167" s="50">
        <v>0</v>
      </c>
      <c r="DL167" s="50">
        <v>0.91393743628436286</v>
      </c>
      <c r="DM167" s="50">
        <v>1.1929392655481397</v>
      </c>
      <c r="DN167" s="50">
        <v>0.85058223819909429</v>
      </c>
      <c r="DO167" s="50">
        <v>5.1650658977134158</v>
      </c>
      <c r="DP167" s="50">
        <v>9.4012247526500801</v>
      </c>
      <c r="DQ167" s="81"/>
      <c r="DS167" s="50">
        <v>35.466672468629135</v>
      </c>
      <c r="DT167" s="50">
        <v>9.6452182685789225</v>
      </c>
      <c r="DU167" s="50">
        <v>13.957185149182365</v>
      </c>
      <c r="DV167" s="50">
        <v>6.2338870887799649</v>
      </c>
      <c r="DW167" s="50">
        <v>9.876146408505047</v>
      </c>
      <c r="DX167" s="50">
        <v>5.9227232020965515</v>
      </c>
      <c r="DY167" s="50">
        <v>1.2021716874423307</v>
      </c>
      <c r="DZ167" s="50">
        <v>4.5897598251731013</v>
      </c>
      <c r="EA167" s="50">
        <v>5.0391966237552097</v>
      </c>
      <c r="EB167" s="50">
        <v>13.113536373913531</v>
      </c>
      <c r="EC167" s="50">
        <v>6.8119367368612718</v>
      </c>
      <c r="ED167" s="50">
        <v>34.032887163363135</v>
      </c>
      <c r="EF167" s="50">
        <v>87.374842450505653</v>
      </c>
      <c r="EG167" s="50">
        <v>46.798931739355815</v>
      </c>
      <c r="EH167" s="50">
        <v>29.791521931128866</v>
      </c>
      <c r="EI167" s="50">
        <v>6.7207744888158523</v>
      </c>
      <c r="EJ167" s="50">
        <v>8.9229661788549386</v>
      </c>
      <c r="EK167" s="50">
        <v>22.739672881559056</v>
      </c>
      <c r="EL167" s="50">
        <v>16.41455387932616</v>
      </c>
      <c r="EM167" s="50">
        <v>9.8761464085050577</v>
      </c>
      <c r="EN167" s="50">
        <v>35.759801832927224</v>
      </c>
      <c r="EO167" s="50">
        <v>45.294546119935845</v>
      </c>
      <c r="EP167" s="50">
        <v>104.01713049856023</v>
      </c>
      <c r="EQ167" s="50">
        <v>79.343979705205243</v>
      </c>
      <c r="ES167" s="50">
        <v>0</v>
      </c>
      <c r="ET167" s="50">
        <v>0</v>
      </c>
      <c r="EU167" s="50">
        <v>3.9726569107675642</v>
      </c>
      <c r="EV167" s="50">
        <v>0</v>
      </c>
      <c r="EW167" s="50">
        <v>0</v>
      </c>
      <c r="EX167" s="50">
        <v>0</v>
      </c>
      <c r="EY167" s="50">
        <v>0</v>
      </c>
      <c r="EZ167" s="50">
        <v>0</v>
      </c>
      <c r="FA167" s="50">
        <v>0</v>
      </c>
      <c r="FB167" s="50">
        <v>0</v>
      </c>
      <c r="FC167" s="50">
        <v>0</v>
      </c>
      <c r="FD167" s="50">
        <v>0</v>
      </c>
      <c r="FF167" s="50">
        <v>98.139445531316923</v>
      </c>
      <c r="FG167" s="50">
        <v>94.798293647663598</v>
      </c>
      <c r="FH167" s="50">
        <v>91.446969535846662</v>
      </c>
      <c r="FI167" s="50">
        <v>61.588440336733711</v>
      </c>
      <c r="FJ167" s="50">
        <v>38.249749518649672</v>
      </c>
      <c r="FK167" s="50">
        <v>1.1448612460975562</v>
      </c>
      <c r="FL167" s="50">
        <v>17.321936280919662</v>
      </c>
      <c r="FM167" s="50">
        <v>30.09448425179712</v>
      </c>
      <c r="FN167" s="50">
        <v>44.733325054346416</v>
      </c>
      <c r="FO167" s="50">
        <v>49.852333375091341</v>
      </c>
      <c r="FP167" s="50">
        <v>79.956958705275724</v>
      </c>
      <c r="FQ167" s="50">
        <v>112.2441267915391</v>
      </c>
      <c r="FS167" s="50">
        <v>6.4830882469532334</v>
      </c>
      <c r="FT167" s="50">
        <v>3.8693640687903774</v>
      </c>
      <c r="FU167" s="50">
        <v>1.0314761956334944</v>
      </c>
      <c r="FV167" s="50">
        <v>0</v>
      </c>
      <c r="FW167" s="50">
        <v>0</v>
      </c>
      <c r="FX167" s="50">
        <v>0</v>
      </c>
      <c r="FY167" s="50">
        <v>0</v>
      </c>
      <c r="FZ167" s="50">
        <v>0</v>
      </c>
      <c r="GA167" s="50">
        <v>3.554554336952501</v>
      </c>
      <c r="GB167" s="50">
        <v>1.0253728020682322</v>
      </c>
      <c r="GC167" s="50">
        <v>1.0622527508246835</v>
      </c>
      <c r="GD167" s="50">
        <v>5.2056999718382366</v>
      </c>
    </row>
    <row r="168" spans="4:186" ht="15.75" thickBot="1" x14ac:dyDescent="0.3">
      <c r="D168" s="39">
        <v>0.125</v>
      </c>
      <c r="E168" s="50">
        <v>16.271237865497881</v>
      </c>
      <c r="F168" s="50">
        <v>11.021165540364363</v>
      </c>
      <c r="G168" s="50">
        <v>8.5339931916050542</v>
      </c>
      <c r="H168" s="50">
        <v>0</v>
      </c>
      <c r="I168" s="50">
        <v>1.106615983037478</v>
      </c>
      <c r="J168" s="50">
        <v>0</v>
      </c>
      <c r="K168" s="50">
        <v>0.82134607749368538</v>
      </c>
      <c r="L168" s="50">
        <v>3.3303283271391235</v>
      </c>
      <c r="M168" s="50">
        <v>5.8672846568629948</v>
      </c>
      <c r="N168" s="50">
        <v>24.512920533641108</v>
      </c>
      <c r="O168" s="50">
        <v>4.214885761569823</v>
      </c>
      <c r="P168" s="50">
        <v>9.3235825470843832</v>
      </c>
      <c r="R168" s="50">
        <v>15.048332776755228</v>
      </c>
      <c r="S168" s="50">
        <v>8.8773907764047415</v>
      </c>
      <c r="T168" s="50">
        <v>9.8761464085050541</v>
      </c>
      <c r="U168" s="50">
        <v>0</v>
      </c>
      <c r="V168" s="50">
        <v>6.5980849383153846</v>
      </c>
      <c r="W168" s="50">
        <v>0</v>
      </c>
      <c r="X168" s="50">
        <v>0</v>
      </c>
      <c r="Y168" s="50">
        <v>1.0748794368097463</v>
      </c>
      <c r="Z168" s="50">
        <v>6.0769774807108821</v>
      </c>
      <c r="AA168" s="50">
        <v>4.5445036877205975</v>
      </c>
      <c r="AB168" s="50">
        <v>3.2847080296535744</v>
      </c>
      <c r="AC168" s="50">
        <v>3.7700104300372033</v>
      </c>
      <c r="AE168" s="50">
        <v>11.935705917285476</v>
      </c>
      <c r="AF168" s="50">
        <v>1.1579757793584269</v>
      </c>
      <c r="AG168" s="50">
        <v>18.231308558213197</v>
      </c>
      <c r="AH168" s="50">
        <v>4.9523158530591669</v>
      </c>
      <c r="AI168" s="50">
        <v>0.91959064156701353</v>
      </c>
      <c r="AJ168" s="50">
        <v>1.0526154361052968</v>
      </c>
      <c r="AK168" s="50">
        <v>0.86954357228893975</v>
      </c>
      <c r="AL168" s="50">
        <v>0.83720855048439224</v>
      </c>
      <c r="AM168" s="50">
        <v>8.8829230097997005</v>
      </c>
      <c r="AN168" s="50">
        <v>13.580662961500591</v>
      </c>
      <c r="AO168" s="50">
        <v>4.2148857615698203</v>
      </c>
      <c r="AP168" s="50">
        <v>21.733185234818514</v>
      </c>
      <c r="AR168" s="50">
        <v>5.8744184942587099</v>
      </c>
      <c r="AS168" s="50">
        <v>0</v>
      </c>
      <c r="AT168" s="50">
        <v>0.86409759501668293</v>
      </c>
      <c r="AU168" s="50">
        <v>3.3318562342848117</v>
      </c>
      <c r="AV168" s="50">
        <v>3.9418081170884238</v>
      </c>
      <c r="AW168" s="50">
        <v>0</v>
      </c>
      <c r="AX168" s="50">
        <v>0</v>
      </c>
      <c r="AY168" s="50">
        <v>0</v>
      </c>
      <c r="AZ168" s="50">
        <v>0</v>
      </c>
      <c r="BA168" s="50">
        <v>0.858674404226897</v>
      </c>
      <c r="BB168" s="50">
        <v>3.331856234284813</v>
      </c>
      <c r="BC168" s="50">
        <v>0.93382554008736307</v>
      </c>
      <c r="BE168" s="50">
        <v>21.491451821677231</v>
      </c>
      <c r="BF168" s="50">
        <v>12.917523086551945</v>
      </c>
      <c r="BG168" s="50">
        <v>33.985771959401298</v>
      </c>
      <c r="BH168" s="50">
        <v>26.023989457998848</v>
      </c>
      <c r="BI168" s="50">
        <v>6.6415568081006091</v>
      </c>
      <c r="BJ168" s="50">
        <v>5.2287789902786832</v>
      </c>
      <c r="BK168" s="50">
        <v>5.7284494940918487</v>
      </c>
      <c r="BL168" s="50">
        <v>12.444854342773542</v>
      </c>
      <c r="BM168" s="50">
        <v>20.218111890571265</v>
      </c>
      <c r="BN168" s="50">
        <v>33.237831622120495</v>
      </c>
      <c r="BO168" s="50">
        <v>10.986062925838633</v>
      </c>
      <c r="BP168" s="50">
        <v>11.067602974678636</v>
      </c>
      <c r="BR168" s="50">
        <v>20.609283602500568</v>
      </c>
      <c r="BS168" s="50">
        <v>14.640199970646943</v>
      </c>
      <c r="BT168" s="50">
        <v>10.597009009283477</v>
      </c>
      <c r="BU168" s="50">
        <v>0</v>
      </c>
      <c r="BV168" s="50">
        <v>1.113037336408454</v>
      </c>
      <c r="BW168" s="50">
        <v>0.98065862194317821</v>
      </c>
      <c r="BX168" s="50">
        <v>0.95110039879933295</v>
      </c>
      <c r="BY168" s="50">
        <v>0</v>
      </c>
      <c r="BZ168" s="50">
        <v>5.6220899935921267</v>
      </c>
      <c r="CA168" s="50">
        <v>6.341231446688532</v>
      </c>
      <c r="CB168" s="50">
        <v>18.14306953396941</v>
      </c>
      <c r="CC168" s="50">
        <v>24.102098083306551</v>
      </c>
      <c r="CE168" s="50">
        <v>1.1553825935205131</v>
      </c>
      <c r="CF168" s="50">
        <v>6.0608278424496609</v>
      </c>
      <c r="CG168" s="50">
        <v>6.8173537184457009</v>
      </c>
      <c r="CH168" s="50">
        <v>3.7560891817660735</v>
      </c>
      <c r="CI168" s="50">
        <v>1.0717395767618021</v>
      </c>
      <c r="CJ168" s="50">
        <v>0</v>
      </c>
      <c r="CK168" s="50">
        <v>0</v>
      </c>
      <c r="CL168" s="50">
        <v>0</v>
      </c>
      <c r="CM168" s="50">
        <v>0</v>
      </c>
      <c r="CN168" s="50">
        <v>6.271085720478049</v>
      </c>
      <c r="CO168" s="50">
        <v>0</v>
      </c>
      <c r="CP168" s="50">
        <v>0.95690567519023528</v>
      </c>
      <c r="CR168" s="50">
        <v>10.787877874379568</v>
      </c>
      <c r="CS168" s="50">
        <v>1.2441340624844268</v>
      </c>
      <c r="CT168" s="50">
        <v>3.7700104300372033</v>
      </c>
      <c r="CU168" s="50">
        <v>6.0628449806100946</v>
      </c>
      <c r="CV168" s="50">
        <v>0</v>
      </c>
      <c r="CW168" s="50">
        <v>0.89183378567399207</v>
      </c>
      <c r="CX168" s="50">
        <v>0</v>
      </c>
      <c r="CY168" s="50">
        <v>0</v>
      </c>
      <c r="CZ168" s="50">
        <v>0.90335356393917854</v>
      </c>
      <c r="DA168" s="50">
        <v>4.4771788098743652</v>
      </c>
      <c r="DB168" s="50">
        <v>4.3719463874689133</v>
      </c>
      <c r="DC168" s="50">
        <v>1.0042005880199756</v>
      </c>
      <c r="DD168" s="81"/>
      <c r="DE168" s="50">
        <v>6.0774337330867381</v>
      </c>
      <c r="DF168" s="50">
        <v>6.9314545219205597</v>
      </c>
      <c r="DG168" s="50">
        <v>6.1875960378051342</v>
      </c>
      <c r="DH168" s="50">
        <v>9.9703110780127364</v>
      </c>
      <c r="DI168" s="50">
        <v>6.1185900298645226</v>
      </c>
      <c r="DJ168" s="50">
        <v>1.1080051747297439</v>
      </c>
      <c r="DK168" s="50">
        <v>0</v>
      </c>
      <c r="DL168" s="50">
        <v>0.92811408476894131</v>
      </c>
      <c r="DM168" s="50">
        <v>0.95042464998762433</v>
      </c>
      <c r="DN168" s="50">
        <v>0</v>
      </c>
      <c r="DO168" s="50">
        <v>5.7574475728441588</v>
      </c>
      <c r="DP168" s="50">
        <v>11.111062099123536</v>
      </c>
      <c r="DQ168" s="81"/>
      <c r="DS168" s="50">
        <v>31.01568099296928</v>
      </c>
      <c r="DT168" s="50">
        <v>9.2134084196249226</v>
      </c>
      <c r="DU168" s="50">
        <v>14.730979559297275</v>
      </c>
      <c r="DV168" s="50">
        <v>6.1337271000765501</v>
      </c>
      <c r="DW168" s="50">
        <v>9.1695829453245121</v>
      </c>
      <c r="DX168" s="50">
        <v>4.8299413296848863</v>
      </c>
      <c r="DY168" s="50">
        <v>1.1487992327973586</v>
      </c>
      <c r="DZ168" s="50">
        <v>4.6696792366649058</v>
      </c>
      <c r="EA168" s="50">
        <v>4.7695174141397896</v>
      </c>
      <c r="EB168" s="50">
        <v>14.084221859317523</v>
      </c>
      <c r="EC168" s="50">
        <v>6.3934746862138203</v>
      </c>
      <c r="ED168" s="50">
        <v>33.470371581520702</v>
      </c>
      <c r="EF168" s="50">
        <v>84.713281432368291</v>
      </c>
      <c r="EG168" s="50">
        <v>45.832929552510215</v>
      </c>
      <c r="EH168" s="50">
        <v>32.136623153896821</v>
      </c>
      <c r="EI168" s="50">
        <v>6.7510709473960748</v>
      </c>
      <c r="EJ168" s="50">
        <v>9.6763653433798673</v>
      </c>
      <c r="EK168" s="50">
        <v>23.335442267619261</v>
      </c>
      <c r="EL168" s="50">
        <v>18.046948414582225</v>
      </c>
      <c r="EM168" s="50">
        <v>9.8159261699343947</v>
      </c>
      <c r="EN168" s="50">
        <v>36.062706786517225</v>
      </c>
      <c r="EO168" s="50">
        <v>44.101649869330984</v>
      </c>
      <c r="EP168" s="50">
        <v>97.386217073865978</v>
      </c>
      <c r="EQ168" s="50">
        <v>76.705812859295648</v>
      </c>
      <c r="ES168" s="50">
        <v>0.89155630161074384</v>
      </c>
      <c r="ET168" s="50">
        <v>0</v>
      </c>
      <c r="EU168" s="50">
        <v>3.9009253871551817</v>
      </c>
      <c r="EV168" s="50">
        <v>0</v>
      </c>
      <c r="EW168" s="50">
        <v>0</v>
      </c>
      <c r="EX168" s="50">
        <v>0</v>
      </c>
      <c r="EY168" s="50">
        <v>0</v>
      </c>
      <c r="EZ168" s="50">
        <v>0</v>
      </c>
      <c r="FA168" s="50">
        <v>0</v>
      </c>
      <c r="FB168" s="50">
        <v>0</v>
      </c>
      <c r="FC168" s="50">
        <v>0</v>
      </c>
      <c r="FD168" s="50">
        <v>0</v>
      </c>
      <c r="FF168" s="50">
        <v>92.431504440904192</v>
      </c>
      <c r="FG168" s="50">
        <v>91.729526304611539</v>
      </c>
      <c r="FH168" s="50">
        <v>96.633698512971307</v>
      </c>
      <c r="FI168" s="50">
        <v>69.692569847824132</v>
      </c>
      <c r="FJ168" s="50">
        <v>31.505627714748716</v>
      </c>
      <c r="FK168" s="50">
        <v>1.182525693752251</v>
      </c>
      <c r="FL168" s="50">
        <v>13.881331048481787</v>
      </c>
      <c r="FM168" s="50">
        <v>22.151790570414217</v>
      </c>
      <c r="FN168" s="50">
        <v>36.367317441592419</v>
      </c>
      <c r="FO168" s="50">
        <v>38.198817768327828</v>
      </c>
      <c r="FP168" s="50">
        <v>80.390720648514048</v>
      </c>
      <c r="FQ168" s="50">
        <v>107.80853136062858</v>
      </c>
      <c r="FS168" s="50">
        <v>6.3131107274475537</v>
      </c>
      <c r="FT168" s="50">
        <v>3.9711842837304987</v>
      </c>
      <c r="FU168" s="50">
        <v>4.0661681447509119</v>
      </c>
      <c r="FV168" s="50">
        <v>0</v>
      </c>
      <c r="FW168" s="50">
        <v>0</v>
      </c>
      <c r="FX168" s="50">
        <v>0</v>
      </c>
      <c r="FY168" s="50">
        <v>0</v>
      </c>
      <c r="FZ168" s="50">
        <v>0</v>
      </c>
      <c r="GA168" s="50">
        <v>3.6847084194314239</v>
      </c>
      <c r="GB168" s="50">
        <v>0</v>
      </c>
      <c r="GC168" s="50">
        <v>0.95942861340962327</v>
      </c>
      <c r="GD168" s="50">
        <v>4.8322905228974671</v>
      </c>
    </row>
    <row r="169" spans="4:186" ht="15.75" thickBot="1" x14ac:dyDescent="0.3">
      <c r="D169" s="39">
        <v>0.16666666666666699</v>
      </c>
      <c r="E169" s="50">
        <v>16.761940439842284</v>
      </c>
      <c r="F169" s="50">
        <v>12.007574768780607</v>
      </c>
      <c r="G169" s="50">
        <v>6.2850732671219571</v>
      </c>
      <c r="H169" s="50">
        <v>0</v>
      </c>
      <c r="I169" s="50">
        <v>1.1920410806701589</v>
      </c>
      <c r="J169" s="50">
        <v>0</v>
      </c>
      <c r="K169" s="50">
        <v>0</v>
      </c>
      <c r="L169" s="50">
        <v>4.2792002339597541</v>
      </c>
      <c r="M169" s="50">
        <v>5.6086721233805727</v>
      </c>
      <c r="N169" s="50">
        <v>20.1114965961136</v>
      </c>
      <c r="O169" s="50">
        <v>5.1650658977134158</v>
      </c>
      <c r="P169" s="50">
        <v>8.7548477619930871</v>
      </c>
      <c r="R169" s="50">
        <v>16.761940439842277</v>
      </c>
      <c r="S169" s="50">
        <v>9.667155830163729</v>
      </c>
      <c r="T169" s="50">
        <v>10.95945127137575</v>
      </c>
      <c r="U169" s="50">
        <v>0</v>
      </c>
      <c r="V169" s="50">
        <v>9.0932231758966857</v>
      </c>
      <c r="W169" s="50">
        <v>0</v>
      </c>
      <c r="X169" s="50">
        <v>0</v>
      </c>
      <c r="Y169" s="50">
        <v>0.94531864933215581</v>
      </c>
      <c r="Z169" s="50">
        <v>6.1479694947822274</v>
      </c>
      <c r="AA169" s="50">
        <v>5.8210554442395832</v>
      </c>
      <c r="AB169" s="50">
        <v>1.2675510349728194</v>
      </c>
      <c r="AC169" s="50">
        <v>3.8502207565525421</v>
      </c>
      <c r="AE169" s="50">
        <v>10.408404876568925</v>
      </c>
      <c r="AF169" s="50">
        <v>1.2672921221183784</v>
      </c>
      <c r="AG169" s="50">
        <v>19.012992853271264</v>
      </c>
      <c r="AH169" s="50">
        <v>3.7766516682595048</v>
      </c>
      <c r="AI169" s="50">
        <v>3.3120298608801026</v>
      </c>
      <c r="AJ169" s="50">
        <v>0.83022177635285588</v>
      </c>
      <c r="AK169" s="50">
        <v>1.1853190603795378</v>
      </c>
      <c r="AL169" s="50">
        <v>1.0811775425396848</v>
      </c>
      <c r="AM169" s="50">
        <v>6.5855618098423703</v>
      </c>
      <c r="AN169" s="50">
        <v>13.137850712054911</v>
      </c>
      <c r="AO169" s="50">
        <v>4.1597178044903114</v>
      </c>
      <c r="AP169" s="50">
        <v>18.760471643460921</v>
      </c>
      <c r="AR169" s="50">
        <v>9.4207024220558893</v>
      </c>
      <c r="AS169" s="50">
        <v>0</v>
      </c>
      <c r="AT169" s="50">
        <v>0.84789619101312375</v>
      </c>
      <c r="AU169" s="50">
        <v>1.235204904840669</v>
      </c>
      <c r="AV169" s="50">
        <v>4.2900427969703596</v>
      </c>
      <c r="AW169" s="50">
        <v>0</v>
      </c>
      <c r="AX169" s="50">
        <v>0</v>
      </c>
      <c r="AY169" s="50">
        <v>0</v>
      </c>
      <c r="AZ169" s="50">
        <v>0</v>
      </c>
      <c r="BA169" s="50">
        <v>0.92526711103617054</v>
      </c>
      <c r="BB169" s="50">
        <v>3.7560891817660753</v>
      </c>
      <c r="BC169" s="50">
        <v>1.07802542341194</v>
      </c>
      <c r="BE169" s="50">
        <v>20.777019762733961</v>
      </c>
      <c r="BF169" s="50">
        <v>16.34381484640042</v>
      </c>
      <c r="BG169" s="50">
        <v>34.554031440400948</v>
      </c>
      <c r="BH169" s="50">
        <v>23.185536245960236</v>
      </c>
      <c r="BI169" s="50">
        <v>5.292597795052929</v>
      </c>
      <c r="BJ169" s="50">
        <v>4.292937237082155</v>
      </c>
      <c r="BK169" s="50">
        <v>5.7812459329378116</v>
      </c>
      <c r="BL169" s="50">
        <v>12.657246175157947</v>
      </c>
      <c r="BM169" s="50">
        <v>19.476444366325552</v>
      </c>
      <c r="BN169" s="50">
        <v>31.865174938659948</v>
      </c>
      <c r="BO169" s="50">
        <v>12.746053794198819</v>
      </c>
      <c r="BP169" s="50">
        <v>12.234851893160407</v>
      </c>
      <c r="BR169" s="50">
        <v>17.985772370421905</v>
      </c>
      <c r="BS169" s="50">
        <v>16.727607135737383</v>
      </c>
      <c r="BT169" s="50">
        <v>11.596643925030591</v>
      </c>
      <c r="BU169" s="50">
        <v>0</v>
      </c>
      <c r="BV169" s="50">
        <v>3.3671272041872644</v>
      </c>
      <c r="BW169" s="50">
        <v>1.2280924181090467</v>
      </c>
      <c r="BX169" s="50">
        <v>0</v>
      </c>
      <c r="BY169" s="50">
        <v>0</v>
      </c>
      <c r="BZ169" s="50">
        <v>6.3934746862138176</v>
      </c>
      <c r="CA169" s="50">
        <v>5.7548073492964047</v>
      </c>
      <c r="CB169" s="50">
        <v>19.244321209433512</v>
      </c>
      <c r="CC169" s="50">
        <v>28.182290205439873</v>
      </c>
      <c r="CE169" s="50">
        <v>1.1227158679670768</v>
      </c>
      <c r="CF169" s="50">
        <v>5.8072910973895375</v>
      </c>
      <c r="CG169" s="50">
        <v>5.9685867834495001</v>
      </c>
      <c r="CH169" s="50">
        <v>3.3508411245640901</v>
      </c>
      <c r="CI169" s="50">
        <v>0.94531864933215581</v>
      </c>
      <c r="CJ169" s="50">
        <v>0</v>
      </c>
      <c r="CK169" s="50">
        <v>0</v>
      </c>
      <c r="CL169" s="50">
        <v>0</v>
      </c>
      <c r="CM169" s="50">
        <v>0</v>
      </c>
      <c r="CN169" s="50">
        <v>6.1185900298645191</v>
      </c>
      <c r="CO169" s="50">
        <v>0</v>
      </c>
      <c r="CP169" s="50">
        <v>0.83455074754949388</v>
      </c>
      <c r="CR169" s="50">
        <v>8.9606157756325331</v>
      </c>
      <c r="CS169" s="50">
        <v>1.1949297088513857</v>
      </c>
      <c r="CT169" s="50">
        <v>3.7105893012774649</v>
      </c>
      <c r="CU169" s="50">
        <v>8.4261788132664996</v>
      </c>
      <c r="CV169" s="50">
        <v>0</v>
      </c>
      <c r="CW169" s="50">
        <v>0.82476579095319746</v>
      </c>
      <c r="CX169" s="50">
        <v>0</v>
      </c>
      <c r="CY169" s="50">
        <v>0</v>
      </c>
      <c r="CZ169" s="50">
        <v>1.0366830833827485</v>
      </c>
      <c r="DA169" s="50">
        <v>5.9821209886937288</v>
      </c>
      <c r="DB169" s="50">
        <v>3.5446714297271638</v>
      </c>
      <c r="DC169" s="50">
        <v>1.2641629041629026</v>
      </c>
      <c r="DD169" s="81"/>
      <c r="DE169" s="50">
        <v>5.3050901529131815</v>
      </c>
      <c r="DF169" s="50">
        <v>9.7331680479052061</v>
      </c>
      <c r="DG169" s="50">
        <v>5.7416183383543924</v>
      </c>
      <c r="DH169" s="50">
        <v>11.83254655298671</v>
      </c>
      <c r="DI169" s="50">
        <v>6.699815747735455</v>
      </c>
      <c r="DJ169" s="50">
        <v>1.1618807105560964</v>
      </c>
      <c r="DK169" s="50">
        <v>0</v>
      </c>
      <c r="DL169" s="50">
        <v>1.1586836846515809</v>
      </c>
      <c r="DM169" s="50">
        <v>1.075193759676498</v>
      </c>
      <c r="DN169" s="50">
        <v>0.96273452627526557</v>
      </c>
      <c r="DO169" s="50">
        <v>8.7480436367201531</v>
      </c>
      <c r="DP169" s="50">
        <v>9.0932231758966822</v>
      </c>
      <c r="DQ169" s="81"/>
      <c r="DS169" s="50">
        <v>33.284253167962561</v>
      </c>
      <c r="DT169" s="50">
        <v>9.4276652469198936</v>
      </c>
      <c r="DU169" s="50">
        <v>17.02567246630877</v>
      </c>
      <c r="DV169" s="50">
        <v>5.689500430978077</v>
      </c>
      <c r="DW169" s="50">
        <v>8.5705412927703186</v>
      </c>
      <c r="DX169" s="50">
        <v>5.3059236749844896</v>
      </c>
      <c r="DY169" s="50">
        <v>1.129199293006103</v>
      </c>
      <c r="DZ169" s="50">
        <v>4.6011206116699581</v>
      </c>
      <c r="EA169" s="50">
        <v>5.2415841576342483</v>
      </c>
      <c r="EB169" s="50">
        <v>13.555805134310674</v>
      </c>
      <c r="EC169" s="50">
        <v>8.5955757489133937</v>
      </c>
      <c r="ED169" s="50">
        <v>35.563664226644399</v>
      </c>
      <c r="EF169" s="50">
        <v>91.052366162440791</v>
      </c>
      <c r="EG169" s="50">
        <v>47.254339851582102</v>
      </c>
      <c r="EH169" s="50">
        <v>35.95339956445693</v>
      </c>
      <c r="EI169" s="50">
        <v>8.6906586943366104</v>
      </c>
      <c r="EJ169" s="50">
        <v>10.180944561711534</v>
      </c>
      <c r="EK169" s="50">
        <v>24.094671389208244</v>
      </c>
      <c r="EL169" s="50">
        <v>18.729064610404905</v>
      </c>
      <c r="EM169" s="50">
        <v>10.099060683045538</v>
      </c>
      <c r="EN169" s="50">
        <v>37.550879314213041</v>
      </c>
      <c r="EO169" s="50">
        <v>41.496694240198572</v>
      </c>
      <c r="EP169" s="50">
        <v>90.293692720233935</v>
      </c>
      <c r="EQ169" s="50">
        <v>76.868958808639505</v>
      </c>
      <c r="ES169" s="50">
        <v>0.82134607749368471</v>
      </c>
      <c r="ET169" s="50">
        <v>0</v>
      </c>
      <c r="EU169" s="50">
        <v>4.182438106558986</v>
      </c>
      <c r="EV169" s="50">
        <v>0</v>
      </c>
      <c r="EW169" s="50">
        <v>0</v>
      </c>
      <c r="EX169" s="50">
        <v>0</v>
      </c>
      <c r="EY169" s="50">
        <v>0</v>
      </c>
      <c r="EZ169" s="50">
        <v>0</v>
      </c>
      <c r="FA169" s="50">
        <v>0</v>
      </c>
      <c r="FB169" s="50">
        <v>0</v>
      </c>
      <c r="FC169" s="50">
        <v>0</v>
      </c>
      <c r="FD169" s="50">
        <v>0</v>
      </c>
      <c r="FF169" s="50">
        <v>102.20923726841055</v>
      </c>
      <c r="FG169" s="50">
        <v>103.31461110408213</v>
      </c>
      <c r="FH169" s="50">
        <v>100.54865461360062</v>
      </c>
      <c r="FI169" s="50">
        <v>84.18600984125969</v>
      </c>
      <c r="FJ169" s="50">
        <v>41.2818714016421</v>
      </c>
      <c r="FK169" s="50">
        <v>1.0654782124434563</v>
      </c>
      <c r="FL169" s="50">
        <v>18.823391004126535</v>
      </c>
      <c r="FM169" s="50">
        <v>25.271781424365816</v>
      </c>
      <c r="FN169" s="50">
        <v>41.365921797756606</v>
      </c>
      <c r="FO169" s="50">
        <v>47.98231542865836</v>
      </c>
      <c r="FP169" s="50">
        <v>86.698357121161749</v>
      </c>
      <c r="FQ169" s="50">
        <v>107.50350897581322</v>
      </c>
      <c r="FS169" s="50">
        <v>8.7177771786053455</v>
      </c>
      <c r="FT169" s="50">
        <v>4.0863953152662269</v>
      </c>
      <c r="FU169" s="50">
        <v>3.4135057194455158</v>
      </c>
      <c r="FV169" s="50">
        <v>0</v>
      </c>
      <c r="FW169" s="50">
        <v>0</v>
      </c>
      <c r="FX169" s="50">
        <v>0</v>
      </c>
      <c r="FY169" s="50">
        <v>0</v>
      </c>
      <c r="FZ169" s="50">
        <v>0</v>
      </c>
      <c r="GA169" s="50">
        <v>3.7663610699259773</v>
      </c>
      <c r="GB169" s="50">
        <v>0</v>
      </c>
      <c r="GC169" s="50">
        <v>1.0272012849386125</v>
      </c>
      <c r="GD169" s="50">
        <v>5.8343657792830781</v>
      </c>
    </row>
    <row r="170" spans="4:186" ht="15.75" thickBot="1" x14ac:dyDescent="0.3">
      <c r="D170" s="39">
        <v>0.20833333333333301</v>
      </c>
      <c r="E170" s="50">
        <v>22.257275110656344</v>
      </c>
      <c r="F170" s="50">
        <v>13.594881068490082</v>
      </c>
      <c r="G170" s="50">
        <v>6.8766347245287305</v>
      </c>
      <c r="H170" s="50">
        <v>0</v>
      </c>
      <c r="I170" s="50">
        <v>1.0623566962304569</v>
      </c>
      <c r="J170" s="50">
        <v>0</v>
      </c>
      <c r="K170" s="50">
        <v>0</v>
      </c>
      <c r="L170" s="50">
        <v>1.2676679749169282</v>
      </c>
      <c r="M170" s="50">
        <v>3.8596520641454952</v>
      </c>
      <c r="N170" s="50">
        <v>15.208704430542571</v>
      </c>
      <c r="O170" s="50">
        <v>3.9757506124714141</v>
      </c>
      <c r="P170" s="50">
        <v>9.6565367320469147</v>
      </c>
      <c r="R170" s="50">
        <v>14.968571462032111</v>
      </c>
      <c r="S170" s="50">
        <v>10.456090536497157</v>
      </c>
      <c r="T170" s="50">
        <v>11.045915973064474</v>
      </c>
      <c r="U170" s="50">
        <v>0.99601312536387887</v>
      </c>
      <c r="V170" s="50">
        <v>10.346037770041427</v>
      </c>
      <c r="W170" s="50">
        <v>0</v>
      </c>
      <c r="X170" s="50">
        <v>0</v>
      </c>
      <c r="Y170" s="50">
        <v>1.0284214803584921</v>
      </c>
      <c r="Z170" s="50">
        <v>6.1053083325517639</v>
      </c>
      <c r="AA170" s="50">
        <v>5.5849187951409078</v>
      </c>
      <c r="AB170" s="50">
        <v>3.2941018505567903</v>
      </c>
      <c r="AC170" s="50">
        <v>3.9623561633265276</v>
      </c>
      <c r="AE170" s="50">
        <v>10.724002448076307</v>
      </c>
      <c r="AF170" s="50">
        <v>0.9617961547226398</v>
      </c>
      <c r="AG170" s="50">
        <v>22.897222019924666</v>
      </c>
      <c r="AH170" s="50">
        <v>4.083294471602958</v>
      </c>
      <c r="AI170" s="50">
        <v>1.246734434742387</v>
      </c>
      <c r="AJ170" s="50">
        <v>0.81662671386268493</v>
      </c>
      <c r="AK170" s="50">
        <v>1.1719509269694597</v>
      </c>
      <c r="AL170" s="50">
        <v>0.98332184547433577</v>
      </c>
      <c r="AM170" s="50">
        <v>9.3558813032274823</v>
      </c>
      <c r="AN170" s="50">
        <v>11.799299176975042</v>
      </c>
      <c r="AO170" s="50">
        <v>4.0400472303501536</v>
      </c>
      <c r="AP170" s="50">
        <v>15.021714269763638</v>
      </c>
      <c r="AR170" s="50">
        <v>6.876634724528734</v>
      </c>
      <c r="AS170" s="50">
        <v>0</v>
      </c>
      <c r="AT170" s="50">
        <v>0.93096689246223718</v>
      </c>
      <c r="AU170" s="50">
        <v>1.2531061486882147</v>
      </c>
      <c r="AV170" s="50">
        <v>1.1130373364084529</v>
      </c>
      <c r="AW170" s="50">
        <v>0</v>
      </c>
      <c r="AX170" s="50">
        <v>0</v>
      </c>
      <c r="AY170" s="50">
        <v>0</v>
      </c>
      <c r="AZ170" s="50">
        <v>0</v>
      </c>
      <c r="BA170" s="50">
        <v>1.0499315983559263</v>
      </c>
      <c r="BB170" s="50">
        <v>3.8492111715327981</v>
      </c>
      <c r="BC170" s="50">
        <v>0.94243658226671301</v>
      </c>
      <c r="BE170" s="50">
        <v>23.732629376569804</v>
      </c>
      <c r="BF170" s="50">
        <v>14.153506334198498</v>
      </c>
      <c r="BG170" s="50">
        <v>28.937133392146649</v>
      </c>
      <c r="BH170" s="50">
        <v>26.348440678909778</v>
      </c>
      <c r="BI170" s="50">
        <v>5.0832179964175515</v>
      </c>
      <c r="BJ170" s="50">
        <v>3.8910879904594387</v>
      </c>
      <c r="BK170" s="50">
        <v>6.6415568081006136</v>
      </c>
      <c r="BL170" s="50">
        <v>14.109721349557658</v>
      </c>
      <c r="BM170" s="50">
        <v>18.047969188828155</v>
      </c>
      <c r="BN170" s="50">
        <v>32.227447282489223</v>
      </c>
      <c r="BO170" s="50">
        <v>12.501257978198534</v>
      </c>
      <c r="BP170" s="50">
        <v>14.263364885925025</v>
      </c>
      <c r="BR170" s="50">
        <v>20.243446947201534</v>
      </c>
      <c r="BS170" s="50">
        <v>12.496046949512721</v>
      </c>
      <c r="BT170" s="50">
        <v>8.717777178605342</v>
      </c>
      <c r="BU170" s="50">
        <v>0</v>
      </c>
      <c r="BV170" s="50">
        <v>3.3211706925123146</v>
      </c>
      <c r="BW170" s="50">
        <v>1.0654782124434572</v>
      </c>
      <c r="BX170" s="50">
        <v>0</v>
      </c>
      <c r="BY170" s="50">
        <v>0</v>
      </c>
      <c r="BZ170" s="50">
        <v>5.6220899935921302</v>
      </c>
      <c r="CA170" s="50">
        <v>6.4973891717608279</v>
      </c>
      <c r="CB170" s="50">
        <v>19.844968321749597</v>
      </c>
      <c r="CC170" s="50">
        <v>28.979459762906536</v>
      </c>
      <c r="CE170" s="50">
        <v>1.1487992327973575</v>
      </c>
      <c r="CF170" s="50">
        <v>5.4615410756752176</v>
      </c>
      <c r="CG170" s="50">
        <v>5.6108348503966194</v>
      </c>
      <c r="CH170" s="50">
        <v>1.2069188811868501</v>
      </c>
      <c r="CI170" s="50">
        <v>0.87775536734971549</v>
      </c>
      <c r="CJ170" s="50">
        <v>0</v>
      </c>
      <c r="CK170" s="50">
        <v>0</v>
      </c>
      <c r="CL170" s="50">
        <v>0</v>
      </c>
      <c r="CM170" s="50">
        <v>0</v>
      </c>
      <c r="CN170" s="50">
        <v>5.1933641950515979</v>
      </c>
      <c r="CO170" s="50">
        <v>0</v>
      </c>
      <c r="CP170" s="50">
        <v>0</v>
      </c>
      <c r="CR170" s="50">
        <v>10.533889995585971</v>
      </c>
      <c r="CS170" s="50">
        <v>3.3048595566471834</v>
      </c>
      <c r="CT170" s="50">
        <v>3.4135057194455158</v>
      </c>
      <c r="CU170" s="50">
        <v>9.1766039022854624</v>
      </c>
      <c r="CV170" s="50">
        <v>0</v>
      </c>
      <c r="CW170" s="50">
        <v>3.3223907392860776</v>
      </c>
      <c r="CX170" s="50">
        <v>0</v>
      </c>
      <c r="CY170" s="50">
        <v>0</v>
      </c>
      <c r="CZ170" s="50">
        <v>1.1964239934331129</v>
      </c>
      <c r="DA170" s="50">
        <v>4.1293171775597983</v>
      </c>
      <c r="DB170" s="50">
        <v>3.7663610699259786</v>
      </c>
      <c r="DC170" s="50">
        <v>1.0811775425396852</v>
      </c>
      <c r="DD170" s="81"/>
      <c r="DE170" s="50">
        <v>5.3301338102676175</v>
      </c>
      <c r="DF170" s="50">
        <v>6.8326704436990164</v>
      </c>
      <c r="DG170" s="50">
        <v>4.7737888553393075</v>
      </c>
      <c r="DH170" s="50">
        <v>8.4636284422065522</v>
      </c>
      <c r="DI170" s="50">
        <v>6.2292476294649735</v>
      </c>
      <c r="DJ170" s="50">
        <v>1.0146490667749228</v>
      </c>
      <c r="DK170" s="50">
        <v>0</v>
      </c>
      <c r="DL170" s="50">
        <v>0.9540000931436684</v>
      </c>
      <c r="DM170" s="50">
        <v>0.99292949558959365</v>
      </c>
      <c r="DN170" s="50">
        <v>1.0162629293929066</v>
      </c>
      <c r="DO170" s="50">
        <v>9.1370780246223582</v>
      </c>
      <c r="DP170" s="50">
        <v>10.70276680583844</v>
      </c>
      <c r="DQ170" s="81"/>
      <c r="DS170" s="50">
        <v>23.439787915786106</v>
      </c>
      <c r="DT170" s="50">
        <v>10.665671921768299</v>
      </c>
      <c r="DU170" s="50">
        <v>10.70276680583844</v>
      </c>
      <c r="DV170" s="50">
        <v>6.0628449806100981</v>
      </c>
      <c r="DW170" s="50">
        <v>8.9983711296350091</v>
      </c>
      <c r="DX170" s="50">
        <v>5.2415841576342448</v>
      </c>
      <c r="DY170" s="50">
        <v>1.0223301547914154</v>
      </c>
      <c r="DZ170" s="50">
        <v>4.5897598251731031</v>
      </c>
      <c r="EA170" s="50">
        <v>5.3447789427427201</v>
      </c>
      <c r="EB170" s="50">
        <v>16.500946091360682</v>
      </c>
      <c r="EC170" s="50">
        <v>8.7480436367201531</v>
      </c>
      <c r="ED170" s="50">
        <v>36.493920051766338</v>
      </c>
      <c r="EF170" s="50">
        <v>100.16056136227994</v>
      </c>
      <c r="EG170" s="50">
        <v>47.058804900713461</v>
      </c>
      <c r="EH170" s="50">
        <v>40.482889826441706</v>
      </c>
      <c r="EI170" s="50">
        <v>10.330139578803147</v>
      </c>
      <c r="EJ170" s="50">
        <v>11.154634842129809</v>
      </c>
      <c r="EK170" s="50">
        <v>26.307737636657926</v>
      </c>
      <c r="EL170" s="50">
        <v>20.375973185434447</v>
      </c>
      <c r="EM170" s="50">
        <v>10.660379659912271</v>
      </c>
      <c r="EN170" s="50">
        <v>39.400785670814308</v>
      </c>
      <c r="EO170" s="50">
        <v>39.48573350897523</v>
      </c>
      <c r="EP170" s="50">
        <v>85.882449065131837</v>
      </c>
      <c r="EQ170" s="50">
        <v>75.328382519829816</v>
      </c>
      <c r="ES170" s="50">
        <v>0.84254107304832904</v>
      </c>
      <c r="ET170" s="50">
        <v>0</v>
      </c>
      <c r="EU170" s="50">
        <v>3.7999574167170778</v>
      </c>
      <c r="EV170" s="50">
        <v>0</v>
      </c>
      <c r="EW170" s="50">
        <v>0</v>
      </c>
      <c r="EX170" s="50">
        <v>0</v>
      </c>
      <c r="EY170" s="50">
        <v>0</v>
      </c>
      <c r="EZ170" s="50">
        <v>0</v>
      </c>
      <c r="FA170" s="50">
        <v>0</v>
      </c>
      <c r="FB170" s="50">
        <v>0</v>
      </c>
      <c r="FC170" s="50">
        <v>0</v>
      </c>
      <c r="FD170" s="50">
        <v>0.82661110047747288</v>
      </c>
      <c r="FF170" s="50">
        <v>91.682063474734477</v>
      </c>
      <c r="FG170" s="50">
        <v>101.68049136572887</v>
      </c>
      <c r="FH170" s="50">
        <v>91.522985300482716</v>
      </c>
      <c r="FI170" s="50">
        <v>89.734215325255263</v>
      </c>
      <c r="FJ170" s="50">
        <v>38.402816365303103</v>
      </c>
      <c r="FK170" s="50">
        <v>1.0462230521875928</v>
      </c>
      <c r="FL170" s="50">
        <v>20.177399864137744</v>
      </c>
      <c r="FM170" s="50">
        <v>23.953853919284455</v>
      </c>
      <c r="FN170" s="50">
        <v>40.429994071167087</v>
      </c>
      <c r="FO170" s="50">
        <v>49.243890170225995</v>
      </c>
      <c r="FP170" s="50">
        <v>81.701413319552984</v>
      </c>
      <c r="FQ170" s="50">
        <v>96.712561888809745</v>
      </c>
      <c r="FS170" s="50">
        <v>9.9366124436272933</v>
      </c>
      <c r="FT170" s="50">
        <v>4.2156773885185217</v>
      </c>
      <c r="FU170" s="50">
        <v>0.88601870070456956</v>
      </c>
      <c r="FV170" s="50">
        <v>0</v>
      </c>
      <c r="FW170" s="50">
        <v>0</v>
      </c>
      <c r="FX170" s="50">
        <v>0</v>
      </c>
      <c r="FY170" s="50">
        <v>0</v>
      </c>
      <c r="FZ170" s="50">
        <v>0</v>
      </c>
      <c r="GA170" s="50">
        <v>6.1908289269690959</v>
      </c>
      <c r="GB170" s="50">
        <v>0</v>
      </c>
      <c r="GC170" s="50">
        <v>1.0915172749673248</v>
      </c>
      <c r="GD170" s="50">
        <v>6.9064036647851452</v>
      </c>
    </row>
    <row r="171" spans="4:186" ht="15.75" thickBot="1" x14ac:dyDescent="0.3">
      <c r="D171" s="39">
        <v>0.25</v>
      </c>
      <c r="E171" s="50">
        <v>20.078598843758058</v>
      </c>
      <c r="F171" s="50">
        <v>10.090313542145289</v>
      </c>
      <c r="G171" s="50">
        <v>8.8666897540196334</v>
      </c>
      <c r="H171" s="50">
        <v>0</v>
      </c>
      <c r="I171" s="50">
        <v>3.6811143259912584</v>
      </c>
      <c r="J171" s="50">
        <v>1.0784453515082719</v>
      </c>
      <c r="K171" s="50">
        <v>0</v>
      </c>
      <c r="L171" s="50">
        <v>1.113037336408454</v>
      </c>
      <c r="M171" s="50">
        <v>5.9785098689228064</v>
      </c>
      <c r="N171" s="50">
        <v>17.41148086376106</v>
      </c>
      <c r="O171" s="50">
        <v>4.5445036877205975</v>
      </c>
      <c r="P171" s="50">
        <v>12.58618257638194</v>
      </c>
      <c r="R171" s="50">
        <v>14.212027089258273</v>
      </c>
      <c r="S171" s="50">
        <v>11.335576591785474</v>
      </c>
      <c r="T171" s="50">
        <v>10.852006439426049</v>
      </c>
      <c r="U171" s="50">
        <v>1.2280924181090449</v>
      </c>
      <c r="V171" s="50">
        <v>11.731487279128034</v>
      </c>
      <c r="W171" s="50">
        <v>0.82476579095319791</v>
      </c>
      <c r="X171" s="50">
        <v>0.858674404226897</v>
      </c>
      <c r="Y171" s="50">
        <v>0.85058223819909362</v>
      </c>
      <c r="Z171" s="50">
        <v>6.1765203912037725</v>
      </c>
      <c r="AA171" s="50">
        <v>4.8912681981538029</v>
      </c>
      <c r="AB171" s="50">
        <v>3.2847080296535744</v>
      </c>
      <c r="AC171" s="50">
        <v>4.0452624369749266</v>
      </c>
      <c r="AE171" s="50">
        <v>10.981024988164537</v>
      </c>
      <c r="AF171" s="50">
        <v>0</v>
      </c>
      <c r="AG171" s="50">
        <v>21.013375806147028</v>
      </c>
      <c r="AH171" s="50">
        <v>3.6443284143951247</v>
      </c>
      <c r="AI171" s="50">
        <v>3.6323369479506913</v>
      </c>
      <c r="AJ171" s="50">
        <v>1.2459250421461054</v>
      </c>
      <c r="AK171" s="50">
        <v>1.2363546456029442</v>
      </c>
      <c r="AL171" s="50">
        <v>0.95981715091033359</v>
      </c>
      <c r="AM171" s="50">
        <v>9.2958651419722145</v>
      </c>
      <c r="AN171" s="50">
        <v>13.906585131529006</v>
      </c>
      <c r="AO171" s="50">
        <v>3.7458359867550777</v>
      </c>
      <c r="AP171" s="50">
        <v>12.872040906620905</v>
      </c>
      <c r="AR171" s="50">
        <v>8.6623677442315543</v>
      </c>
      <c r="AS171" s="50">
        <v>0</v>
      </c>
      <c r="AT171" s="50">
        <v>0.90270062719696254</v>
      </c>
      <c r="AU171" s="50">
        <v>4.2817285293369061</v>
      </c>
      <c r="AV171" s="50">
        <v>4.4437671660606837</v>
      </c>
      <c r="AW171" s="50">
        <v>0.86066026477254332</v>
      </c>
      <c r="AX171" s="50">
        <v>0</v>
      </c>
      <c r="AY171" s="50">
        <v>0</v>
      </c>
      <c r="AZ171" s="50">
        <v>0</v>
      </c>
      <c r="BA171" s="50">
        <v>1.1819675475875735</v>
      </c>
      <c r="BB171" s="50">
        <v>3.6948498130682399</v>
      </c>
      <c r="BC171" s="50">
        <v>0</v>
      </c>
      <c r="BE171" s="50">
        <v>25.968006176004959</v>
      </c>
      <c r="BF171" s="50">
        <v>13.051151581892499</v>
      </c>
      <c r="BG171" s="50">
        <v>30.927149131179132</v>
      </c>
      <c r="BH171" s="50">
        <v>24.791902202914805</v>
      </c>
      <c r="BI171" s="50">
        <v>4.6011206116699599</v>
      </c>
      <c r="BJ171" s="50">
        <v>5.3188544337421098</v>
      </c>
      <c r="BK171" s="50">
        <v>6.2710857204780526</v>
      </c>
      <c r="BL171" s="50">
        <v>6.3131107274475493</v>
      </c>
      <c r="BM171" s="50">
        <v>18.01634308179532</v>
      </c>
      <c r="BN171" s="50">
        <v>30.355795252426098</v>
      </c>
      <c r="BO171" s="50">
        <v>10.545793222470747</v>
      </c>
      <c r="BP171" s="50">
        <v>11.935705917285476</v>
      </c>
      <c r="BR171" s="50">
        <v>22.646916250756362</v>
      </c>
      <c r="BS171" s="50">
        <v>16.375570954457977</v>
      </c>
      <c r="BT171" s="50">
        <v>10.618104575112854</v>
      </c>
      <c r="BU171" s="50">
        <v>0.81662671386268493</v>
      </c>
      <c r="BV171" s="50">
        <v>1.1954116001114183</v>
      </c>
      <c r="BW171" s="50">
        <v>3.4468480080254094</v>
      </c>
      <c r="BX171" s="50">
        <v>0</v>
      </c>
      <c r="BY171" s="50">
        <v>0</v>
      </c>
      <c r="BZ171" s="50">
        <v>5.0267233704534044</v>
      </c>
      <c r="CA171" s="50">
        <v>8.6623677442315614</v>
      </c>
      <c r="CB171" s="50">
        <v>20.354951440607365</v>
      </c>
      <c r="CC171" s="50">
        <v>32.182013857863296</v>
      </c>
      <c r="CE171" s="50">
        <v>1.1357076303105575</v>
      </c>
      <c r="CF171" s="50">
        <v>5.2114339306787469</v>
      </c>
      <c r="CG171" s="50">
        <v>5.8878100206314636</v>
      </c>
      <c r="CH171" s="50">
        <v>1.1790680184781142</v>
      </c>
      <c r="CI171" s="50">
        <v>1.0592412826865041</v>
      </c>
      <c r="CJ171" s="50">
        <v>0</v>
      </c>
      <c r="CK171" s="50">
        <v>0</v>
      </c>
      <c r="CL171" s="50">
        <v>0</v>
      </c>
      <c r="CM171" s="50">
        <v>0</v>
      </c>
      <c r="CN171" s="50">
        <v>4.8912681981538002</v>
      </c>
      <c r="CO171" s="50">
        <v>0</v>
      </c>
      <c r="CP171" s="50">
        <v>0</v>
      </c>
      <c r="CR171" s="50">
        <v>9.9164297569571094</v>
      </c>
      <c r="CS171" s="50">
        <v>1.1986677552872982</v>
      </c>
      <c r="CT171" s="50">
        <v>3.5075364755854896</v>
      </c>
      <c r="CU171" s="50">
        <v>9.6393738625965799</v>
      </c>
      <c r="CV171" s="50">
        <v>0</v>
      </c>
      <c r="CW171" s="50">
        <v>4.5445036877205922</v>
      </c>
      <c r="CX171" s="50">
        <v>0</v>
      </c>
      <c r="CY171" s="50">
        <v>0</v>
      </c>
      <c r="CZ171" s="50">
        <v>1.0021995246675586</v>
      </c>
      <c r="DA171" s="50">
        <v>3.4135057194455172</v>
      </c>
      <c r="DB171" s="50">
        <v>3.901604438805129</v>
      </c>
      <c r="DC171" s="50">
        <v>3.6323369479506913</v>
      </c>
      <c r="DD171" s="81"/>
      <c r="DE171" s="50">
        <v>5.2304300967315056</v>
      </c>
      <c r="DF171" s="50">
        <v>5.9257029386843865</v>
      </c>
      <c r="DG171" s="50">
        <v>5.1319775505285961</v>
      </c>
      <c r="DH171" s="50">
        <v>5.6489899002067014</v>
      </c>
      <c r="DI171" s="50">
        <v>6.8025868924242925</v>
      </c>
      <c r="DJ171" s="50">
        <v>1.1448612460975576</v>
      </c>
      <c r="DK171" s="50">
        <v>0</v>
      </c>
      <c r="DL171" s="50">
        <v>0.85597133883468002</v>
      </c>
      <c r="DM171" s="50">
        <v>0.87757232368965932</v>
      </c>
      <c r="DN171" s="50">
        <v>0</v>
      </c>
      <c r="DO171" s="50">
        <v>10.45917523227917</v>
      </c>
      <c r="DP171" s="50">
        <v>11.045915973064481</v>
      </c>
      <c r="DQ171" s="81"/>
      <c r="DS171" s="50">
        <v>21.941822395581582</v>
      </c>
      <c r="DT171" s="50">
        <v>10.548895534636332</v>
      </c>
      <c r="DU171" s="50">
        <v>13.284368150842392</v>
      </c>
      <c r="DV171" s="50">
        <v>6.4669059178709043</v>
      </c>
      <c r="DW171" s="50">
        <v>11.958542083134882</v>
      </c>
      <c r="DX171" s="50">
        <v>6.6604537629711373</v>
      </c>
      <c r="DY171" s="50">
        <v>3.4228322326543803</v>
      </c>
      <c r="DZ171" s="50">
        <v>4.7854512008135686</v>
      </c>
      <c r="EA171" s="50">
        <v>5.5685466408320963</v>
      </c>
      <c r="EB171" s="50">
        <v>17.055145637728678</v>
      </c>
      <c r="EC171" s="50">
        <v>6.9347636185492627</v>
      </c>
      <c r="ED171" s="50">
        <v>34.221783424501744</v>
      </c>
      <c r="EF171" s="50">
        <v>97.281643831356419</v>
      </c>
      <c r="EG171" s="50">
        <v>45.069769842681673</v>
      </c>
      <c r="EH171" s="50">
        <v>44.327233320046247</v>
      </c>
      <c r="EI171" s="50">
        <v>13.653754524529244</v>
      </c>
      <c r="EJ171" s="50">
        <v>12.920100748461307</v>
      </c>
      <c r="EK171" s="50">
        <v>29.739790571406239</v>
      </c>
      <c r="EL171" s="50">
        <v>23.695891566723496</v>
      </c>
      <c r="EM171" s="50">
        <v>11.867371889492864</v>
      </c>
      <c r="EN171" s="50">
        <v>40.375383550766266</v>
      </c>
      <c r="EO171" s="50">
        <v>38.351748797042951</v>
      </c>
      <c r="EP171" s="50">
        <v>81.877241265005665</v>
      </c>
      <c r="EQ171" s="50">
        <v>72.230915520480494</v>
      </c>
      <c r="ES171" s="50">
        <v>0</v>
      </c>
      <c r="ET171" s="50">
        <v>0</v>
      </c>
      <c r="EU171" s="50">
        <v>3.6420577374873133</v>
      </c>
      <c r="EV171" s="50">
        <v>0</v>
      </c>
      <c r="EW171" s="50">
        <v>0</v>
      </c>
      <c r="EX171" s="50">
        <v>0</v>
      </c>
      <c r="EY171" s="50">
        <v>0</v>
      </c>
      <c r="EZ171" s="50">
        <v>0</v>
      </c>
      <c r="FA171" s="50">
        <v>0</v>
      </c>
      <c r="FB171" s="50">
        <v>0</v>
      </c>
      <c r="FC171" s="50">
        <v>0</v>
      </c>
      <c r="FD171" s="50">
        <v>0.87775536734971549</v>
      </c>
      <c r="FF171" s="50">
        <v>93.101093186563517</v>
      </c>
      <c r="FG171" s="50">
        <v>98.464127566539148</v>
      </c>
      <c r="FH171" s="50">
        <v>103.71660034032071</v>
      </c>
      <c r="FI171" s="50">
        <v>86.355336382593251</v>
      </c>
      <c r="FJ171" s="50">
        <v>49.60835827861505</v>
      </c>
      <c r="FK171" s="50">
        <v>0.98371680671428419</v>
      </c>
      <c r="FL171" s="50">
        <v>21.285684006074273</v>
      </c>
      <c r="FM171" s="50">
        <v>25.618317056372078</v>
      </c>
      <c r="FN171" s="50">
        <v>38.336437359563561</v>
      </c>
      <c r="FO171" s="50">
        <v>38.812989861368543</v>
      </c>
      <c r="FP171" s="50">
        <v>80.826048517647621</v>
      </c>
      <c r="FQ171" s="50">
        <v>93.993268709888156</v>
      </c>
      <c r="FS171" s="50">
        <v>11.286036265787867</v>
      </c>
      <c r="FT171" s="50">
        <v>4.335547391526962</v>
      </c>
      <c r="FU171" s="50">
        <v>1.2467344347423874</v>
      </c>
      <c r="FV171" s="50">
        <v>0</v>
      </c>
      <c r="FW171" s="50">
        <v>0</v>
      </c>
      <c r="FX171" s="50">
        <v>0</v>
      </c>
      <c r="FY171" s="50">
        <v>0</v>
      </c>
      <c r="FZ171" s="50">
        <v>0</v>
      </c>
      <c r="GA171" s="50">
        <v>5.950572952211691</v>
      </c>
      <c r="GB171" s="50">
        <v>0</v>
      </c>
      <c r="GC171" s="50">
        <v>1.1618807105560964</v>
      </c>
      <c r="GD171" s="50">
        <v>9.8159261699343947</v>
      </c>
    </row>
    <row r="172" spans="4:186" ht="15.75" thickBot="1" x14ac:dyDescent="0.3">
      <c r="D172" s="39">
        <v>0.29166666666666702</v>
      </c>
      <c r="E172" s="50">
        <v>22.11670326347064</v>
      </c>
      <c r="F172" s="50">
        <v>10.090313542145289</v>
      </c>
      <c r="G172" s="50">
        <v>9.7759156506485514</v>
      </c>
      <c r="H172" s="50">
        <v>0</v>
      </c>
      <c r="I172" s="50">
        <v>5.1564738221747524</v>
      </c>
      <c r="J172" s="50">
        <v>4.1268492475022045</v>
      </c>
      <c r="K172" s="50">
        <v>1.0875002022570237</v>
      </c>
      <c r="L172" s="50">
        <v>5.1442159656110009</v>
      </c>
      <c r="M172" s="50">
        <v>3.3603605538940888</v>
      </c>
      <c r="N172" s="50">
        <v>14.263364885925025</v>
      </c>
      <c r="O172" s="50">
        <v>5.1397262901916108</v>
      </c>
      <c r="P172" s="50">
        <v>9.7959072920092645</v>
      </c>
      <c r="R172" s="50">
        <v>16.878815839846691</v>
      </c>
      <c r="S172" s="50">
        <v>11.48268390944258</v>
      </c>
      <c r="T172" s="50">
        <v>10.037936743055202</v>
      </c>
      <c r="U172" s="50">
        <v>3.8076358945491302</v>
      </c>
      <c r="V172" s="50">
        <v>14.573989985963028</v>
      </c>
      <c r="W172" s="50">
        <v>1.0177774789641745</v>
      </c>
      <c r="X172" s="50">
        <v>1.0970303350571655</v>
      </c>
      <c r="Y172" s="50">
        <v>0.98036300539916366</v>
      </c>
      <c r="Z172" s="50">
        <v>9.5374785808600127</v>
      </c>
      <c r="AA172" s="50">
        <v>5.5849187951409078</v>
      </c>
      <c r="AB172" s="50">
        <v>1.1482517510435224</v>
      </c>
      <c r="AC172" s="50">
        <v>4.0348365079956352</v>
      </c>
      <c r="AE172" s="50">
        <v>9.9973247759050867</v>
      </c>
      <c r="AF172" s="50">
        <v>0.97804237088697765</v>
      </c>
      <c r="AG172" s="50">
        <v>21.802583325865093</v>
      </c>
      <c r="AH172" s="50">
        <v>3.8596520641454903</v>
      </c>
      <c r="AI172" s="50">
        <v>4.5445036877205958</v>
      </c>
      <c r="AJ172" s="50">
        <v>4.6976765273790093</v>
      </c>
      <c r="AK172" s="50">
        <v>4.2792002339597541</v>
      </c>
      <c r="AL172" s="50">
        <v>1.1520877782262051</v>
      </c>
      <c r="AM172" s="50">
        <v>8.7288873435974139</v>
      </c>
      <c r="AN172" s="50">
        <v>12.397981117762072</v>
      </c>
      <c r="AO172" s="50">
        <v>4.5212383557627653</v>
      </c>
      <c r="AP172" s="50">
        <v>12.142280898351832</v>
      </c>
      <c r="AR172" s="50">
        <v>8.9606157756325331</v>
      </c>
      <c r="AS172" s="50">
        <v>0</v>
      </c>
      <c r="AT172" s="50">
        <v>0.94820658618592868</v>
      </c>
      <c r="AU172" s="50">
        <v>8.4448897882604985</v>
      </c>
      <c r="AV172" s="50">
        <v>5.6498590647195144</v>
      </c>
      <c r="AW172" s="50">
        <v>1.238771423059525</v>
      </c>
      <c r="AX172" s="50">
        <v>0.83987199032690363</v>
      </c>
      <c r="AY172" s="50">
        <v>0</v>
      </c>
      <c r="AZ172" s="50">
        <v>0</v>
      </c>
      <c r="BA172" s="50">
        <v>1.1786223584027726</v>
      </c>
      <c r="BB172" s="50">
        <v>3.705009797705606</v>
      </c>
      <c r="BC172" s="50">
        <v>1.0102197563925599</v>
      </c>
      <c r="BE172" s="50">
        <v>28.64200221444257</v>
      </c>
      <c r="BF172" s="50">
        <v>11.262496452664845</v>
      </c>
      <c r="BG172" s="50">
        <v>36.149330467384956</v>
      </c>
      <c r="BH172" s="50">
        <v>24.596896003641717</v>
      </c>
      <c r="BI172" s="50">
        <v>4.5445036877205975</v>
      </c>
      <c r="BJ172" s="50">
        <v>6.0205789792896427</v>
      </c>
      <c r="BK172" s="50">
        <v>11.731487279128034</v>
      </c>
      <c r="BL172" s="50">
        <v>8.8106504486003328</v>
      </c>
      <c r="BM172" s="50">
        <v>14.766018544573068</v>
      </c>
      <c r="BN172" s="50">
        <v>36.791019712121681</v>
      </c>
      <c r="BO172" s="50">
        <v>14.335445284770842</v>
      </c>
      <c r="BP172" s="50">
        <v>12.027225310011188</v>
      </c>
      <c r="BR172" s="50">
        <v>20.575845074246768</v>
      </c>
      <c r="BS172" s="50">
        <v>14.324028684337318</v>
      </c>
      <c r="BT172" s="50">
        <v>12.165379714419982</v>
      </c>
      <c r="BU172" s="50">
        <v>0.81933376154306703</v>
      </c>
      <c r="BV172" s="50">
        <v>1.0468405357751598</v>
      </c>
      <c r="BW172" s="50">
        <v>4.8786462553790209</v>
      </c>
      <c r="BX172" s="50">
        <v>0.92242596529262944</v>
      </c>
      <c r="BY172" s="50">
        <v>0</v>
      </c>
      <c r="BZ172" s="50">
        <v>4.6738908687272476</v>
      </c>
      <c r="CA172" s="50">
        <v>9.3817739489909098</v>
      </c>
      <c r="CB172" s="50">
        <v>27.823577397580099</v>
      </c>
      <c r="CC172" s="50">
        <v>43.876833056621535</v>
      </c>
      <c r="CE172" s="50">
        <v>1.1619910575907089</v>
      </c>
      <c r="CF172" s="50">
        <v>5.0089401674981184</v>
      </c>
      <c r="CG172" s="50">
        <v>6.4118983126074651</v>
      </c>
      <c r="CH172" s="50">
        <v>3.6948498130682377</v>
      </c>
      <c r="CI172" s="50">
        <v>3.9213312328439724</v>
      </c>
      <c r="CJ172" s="50">
        <v>0</v>
      </c>
      <c r="CK172" s="50">
        <v>0</v>
      </c>
      <c r="CL172" s="50">
        <v>0</v>
      </c>
      <c r="CM172" s="50">
        <v>0</v>
      </c>
      <c r="CN172" s="50">
        <v>5.5978668242926348</v>
      </c>
      <c r="CO172" s="50">
        <v>0</v>
      </c>
      <c r="CP172" s="50">
        <v>0</v>
      </c>
      <c r="CR172" s="50">
        <v>12.704770203877418</v>
      </c>
      <c r="CS172" s="50">
        <v>3.3048595566471848</v>
      </c>
      <c r="CT172" s="50">
        <v>1.142240927650841</v>
      </c>
      <c r="CU172" s="50">
        <v>12.116137608237384</v>
      </c>
      <c r="CV172" s="50">
        <v>3.8704495458933024</v>
      </c>
      <c r="CW172" s="50">
        <v>5.9785098689228029</v>
      </c>
      <c r="CX172" s="50">
        <v>0</v>
      </c>
      <c r="CY172" s="50">
        <v>0.93382554008736385</v>
      </c>
      <c r="CZ172" s="50">
        <v>1.0980926626158098</v>
      </c>
      <c r="DA172" s="50">
        <v>1.0654782124434572</v>
      </c>
      <c r="DB172" s="50">
        <v>4.1487423014387605</v>
      </c>
      <c r="DC172" s="50">
        <v>1.2467344347423859</v>
      </c>
      <c r="DD172" s="81"/>
      <c r="DE172" s="50">
        <v>5.4057374263442162</v>
      </c>
      <c r="DF172" s="50">
        <v>10.022694391908638</v>
      </c>
      <c r="DG172" s="50">
        <v>4.9149929824447449</v>
      </c>
      <c r="DH172" s="50">
        <v>6.1479694947822301</v>
      </c>
      <c r="DI172" s="50">
        <v>6.2850732671219536</v>
      </c>
      <c r="DJ172" s="50">
        <v>3.4178559810967926</v>
      </c>
      <c r="DK172" s="50">
        <v>0</v>
      </c>
      <c r="DL172" s="50">
        <v>1.0314761956334946</v>
      </c>
      <c r="DM172" s="50">
        <v>0</v>
      </c>
      <c r="DN172" s="50">
        <v>0</v>
      </c>
      <c r="DO172" s="50">
        <v>13.194701007358212</v>
      </c>
      <c r="DP172" s="50">
        <v>10.597009009283477</v>
      </c>
      <c r="DQ172" s="81"/>
      <c r="DS172" s="50">
        <v>25.042502553666658</v>
      </c>
      <c r="DT172" s="50">
        <v>9.2134084196249226</v>
      </c>
      <c r="DU172" s="50">
        <v>12.824100393935367</v>
      </c>
      <c r="DV172" s="50">
        <v>10.117446130524556</v>
      </c>
      <c r="DW172" s="50">
        <v>16.414553879326153</v>
      </c>
      <c r="DX172" s="50">
        <v>10.830602093648709</v>
      </c>
      <c r="DY172" s="50">
        <v>4.7737888553393084</v>
      </c>
      <c r="DZ172" s="50">
        <v>6.0911319256831957</v>
      </c>
      <c r="EA172" s="50">
        <v>6.1765203912037752</v>
      </c>
      <c r="EB172" s="50">
        <v>18.016343081795302</v>
      </c>
      <c r="EC172" s="50">
        <v>5.7438151059641793</v>
      </c>
      <c r="ED172" s="50">
        <v>33.703993623474489</v>
      </c>
      <c r="EF172" s="50">
        <v>90.961465304433901</v>
      </c>
      <c r="EG172" s="50">
        <v>44.62853048887392</v>
      </c>
      <c r="EH172" s="50">
        <v>48.941533934670012</v>
      </c>
      <c r="EI172" s="50">
        <v>18.655917890753827</v>
      </c>
      <c r="EJ172" s="50">
        <v>14.392249937180104</v>
      </c>
      <c r="EK172" s="50">
        <v>31.371497975897807</v>
      </c>
      <c r="EL172" s="50">
        <v>27.645368133259019</v>
      </c>
      <c r="EM172" s="50">
        <v>14.033315082673017</v>
      </c>
      <c r="EN172" s="50">
        <v>40.868652046852574</v>
      </c>
      <c r="EO172" s="50">
        <v>38.710174047700193</v>
      </c>
      <c r="EP172" s="50">
        <v>73.227431200930823</v>
      </c>
      <c r="EQ172" s="50">
        <v>70.830427277899759</v>
      </c>
      <c r="ES172" s="50">
        <v>0.87501238381406998</v>
      </c>
      <c r="ET172" s="50">
        <v>0</v>
      </c>
      <c r="EU172" s="50">
        <v>3.9520732372433955</v>
      </c>
      <c r="EV172" s="50">
        <v>0.80318088216536254</v>
      </c>
      <c r="EW172" s="50">
        <v>0</v>
      </c>
      <c r="EX172" s="50">
        <v>1.1013902359797372</v>
      </c>
      <c r="EY172" s="50">
        <v>0</v>
      </c>
      <c r="EZ172" s="50">
        <v>0</v>
      </c>
      <c r="FA172" s="50">
        <v>0</v>
      </c>
      <c r="FB172" s="50">
        <v>0</v>
      </c>
      <c r="FC172" s="50">
        <v>0</v>
      </c>
      <c r="FD172" s="50">
        <v>0</v>
      </c>
      <c r="FF172" s="50">
        <v>94.619474575495445</v>
      </c>
      <c r="FG172" s="50">
        <v>87.029477010795304</v>
      </c>
      <c r="FH172" s="50">
        <v>90.161133677261859</v>
      </c>
      <c r="FI172" s="50">
        <v>104.94401039232039</v>
      </c>
      <c r="FJ172" s="50">
        <v>50.89815278167525</v>
      </c>
      <c r="FK172" s="50">
        <v>1.0915172749673241</v>
      </c>
      <c r="FL172" s="50">
        <v>21.90695721821621</v>
      </c>
      <c r="FM172" s="50">
        <v>20.442452654096837</v>
      </c>
      <c r="FN172" s="50">
        <v>39.186360098053214</v>
      </c>
      <c r="FO172" s="50">
        <v>48.941533934669984</v>
      </c>
      <c r="FP172" s="50">
        <v>79.094121310532557</v>
      </c>
      <c r="FQ172" s="50">
        <v>84.018439128700749</v>
      </c>
      <c r="FS172" s="50">
        <v>9.9366124436272933</v>
      </c>
      <c r="FT172" s="50">
        <v>1.1949297088513866</v>
      </c>
      <c r="FU172" s="50">
        <v>1.1987884670450419</v>
      </c>
      <c r="FV172" s="50">
        <v>0</v>
      </c>
      <c r="FW172" s="50">
        <v>0</v>
      </c>
      <c r="FX172" s="50">
        <v>0</v>
      </c>
      <c r="FY172" s="50">
        <v>0</v>
      </c>
      <c r="FZ172" s="50">
        <v>0</v>
      </c>
      <c r="GA172" s="50">
        <v>5.2544102143283355</v>
      </c>
      <c r="GB172" s="50">
        <v>0</v>
      </c>
      <c r="GC172" s="50">
        <v>1.0146490667749228</v>
      </c>
      <c r="GD172" s="50">
        <v>6.729072543825982</v>
      </c>
    </row>
    <row r="173" spans="4:186" ht="15.75" thickBot="1" x14ac:dyDescent="0.3">
      <c r="D173" s="39">
        <v>0.33333333333333298</v>
      </c>
      <c r="E173" s="50">
        <v>21.976724545560003</v>
      </c>
      <c r="F173" s="50">
        <v>12.522116580093449</v>
      </c>
      <c r="G173" s="50">
        <v>11.935705917285492</v>
      </c>
      <c r="H173" s="50">
        <v>0.96244252308457245</v>
      </c>
      <c r="I173" s="50">
        <v>10.3875880729899</v>
      </c>
      <c r="J173" s="50">
        <v>5.6086721233805692</v>
      </c>
      <c r="K173" s="50">
        <v>4.0871457551483967</v>
      </c>
      <c r="L173" s="50">
        <v>8.9041809930732327</v>
      </c>
      <c r="M173" s="50">
        <v>8.4448897882605038</v>
      </c>
      <c r="N173" s="50">
        <v>12.586182576381944</v>
      </c>
      <c r="O173" s="50">
        <v>5.894960482379596</v>
      </c>
      <c r="P173" s="50">
        <v>8.497549141902967</v>
      </c>
      <c r="R173" s="50">
        <v>18.108263022769759</v>
      </c>
      <c r="S173" s="50">
        <v>11.830871899044814</v>
      </c>
      <c r="T173" s="50">
        <v>13.456677154477932</v>
      </c>
      <c r="U173" s="50">
        <v>4.4519190522110375</v>
      </c>
      <c r="V173" s="50">
        <v>18.760471643460939</v>
      </c>
      <c r="W173" s="50">
        <v>1.217474963448492</v>
      </c>
      <c r="X173" s="50">
        <v>4.2038133878285953</v>
      </c>
      <c r="Y173" s="50">
        <v>5.095378799872023</v>
      </c>
      <c r="Z173" s="50">
        <v>12.092333808353901</v>
      </c>
      <c r="AA173" s="50">
        <v>5.9550730071904354</v>
      </c>
      <c r="AB173" s="50">
        <v>1.0177774789641754</v>
      </c>
      <c r="AC173" s="50">
        <v>4.0976615624045722</v>
      </c>
      <c r="AE173" s="50">
        <v>12.281313306509585</v>
      </c>
      <c r="AF173" s="50">
        <v>0.9747786059388982</v>
      </c>
      <c r="AG173" s="50">
        <v>23.806218872694402</v>
      </c>
      <c r="AH173" s="50">
        <v>6.6154508497100091</v>
      </c>
      <c r="AI173" s="50">
        <v>6.2431729170793053</v>
      </c>
      <c r="AJ173" s="50">
        <v>9.1766039022854624</v>
      </c>
      <c r="AK173" s="50">
        <v>5.2428244756976401</v>
      </c>
      <c r="AL173" s="50">
        <v>3.3763690852332604</v>
      </c>
      <c r="AM173" s="50">
        <v>9.970311078012724</v>
      </c>
      <c r="AN173" s="50">
        <v>12.004301760956862</v>
      </c>
      <c r="AO173" s="50">
        <v>4.544503687720594</v>
      </c>
      <c r="AP173" s="50">
        <v>13.040773391511392</v>
      </c>
      <c r="AR173" s="50">
        <v>9.5381336574599551</v>
      </c>
      <c r="AS173" s="50">
        <v>0</v>
      </c>
      <c r="AT173" s="50">
        <v>1.0906707547892189</v>
      </c>
      <c r="AU173" s="50">
        <v>12.235625288210217</v>
      </c>
      <c r="AV173" s="50">
        <v>10.058283905942407</v>
      </c>
      <c r="AW173" s="50">
        <v>3.6042445033895416</v>
      </c>
      <c r="AX173" s="50">
        <v>1.0345369538645384</v>
      </c>
      <c r="AY173" s="50">
        <v>0</v>
      </c>
      <c r="AZ173" s="50">
        <v>0.92668986903069572</v>
      </c>
      <c r="BA173" s="50">
        <v>3.517033410351122</v>
      </c>
      <c r="BB173" s="50">
        <v>3.7151883903682492</v>
      </c>
      <c r="BC173" s="50">
        <v>1.0192935325567398</v>
      </c>
      <c r="BE173" s="50">
        <v>30.838785901455658</v>
      </c>
      <c r="BF173" s="50">
        <v>10.317906117630706</v>
      </c>
      <c r="BG173" s="50">
        <v>35.176755605953133</v>
      </c>
      <c r="BH173" s="50">
        <v>26.226457351366033</v>
      </c>
      <c r="BI173" s="50">
        <v>6.6415568081006136</v>
      </c>
      <c r="BJ173" s="50">
        <v>6.5557629329224403</v>
      </c>
      <c r="BK173" s="50">
        <v>12.728576762720458</v>
      </c>
      <c r="BL173" s="50">
        <v>12.657246175157937</v>
      </c>
      <c r="BM173" s="50">
        <v>19.476444366325559</v>
      </c>
      <c r="BN173" s="50">
        <v>37.995542890670116</v>
      </c>
      <c r="BO173" s="50">
        <v>17.422446318285566</v>
      </c>
      <c r="BP173" s="50">
        <v>10.078658546425551</v>
      </c>
      <c r="BR173" s="50">
        <v>18.262156789507731</v>
      </c>
      <c r="BS173" s="50">
        <v>14.153506334198491</v>
      </c>
      <c r="BT173" s="50">
        <v>13.506180515690703</v>
      </c>
      <c r="BU173" s="50">
        <v>1.0240535814574634</v>
      </c>
      <c r="BV173" s="50">
        <v>4.1505112364496659</v>
      </c>
      <c r="BW173" s="50">
        <v>9.0387602423236135</v>
      </c>
      <c r="BX173" s="50">
        <v>0.96858699982482865</v>
      </c>
      <c r="BY173" s="50">
        <v>0</v>
      </c>
      <c r="BZ173" s="50">
        <v>4.2038133878285961</v>
      </c>
      <c r="CA173" s="50">
        <v>9.6565367320469093</v>
      </c>
      <c r="CB173" s="50">
        <v>29.07696700675438</v>
      </c>
      <c r="CC173" s="50">
        <v>38.864465968540465</v>
      </c>
      <c r="CE173" s="50">
        <v>1.1719509269694606</v>
      </c>
      <c r="CF173" s="50">
        <v>4.9426267336682121</v>
      </c>
      <c r="CG173" s="50">
        <v>6.9512179688576978</v>
      </c>
      <c r="CH173" s="50">
        <v>5.4361779224375217</v>
      </c>
      <c r="CI173" s="50">
        <v>5.5719907475116734</v>
      </c>
      <c r="CJ173" s="50">
        <v>0</v>
      </c>
      <c r="CK173" s="50">
        <v>0</v>
      </c>
      <c r="CL173" s="50">
        <v>0</v>
      </c>
      <c r="CM173" s="50">
        <v>0</v>
      </c>
      <c r="CN173" s="50">
        <v>6.4545493815657302</v>
      </c>
      <c r="CO173" s="50">
        <v>0</v>
      </c>
      <c r="CP173" s="50">
        <v>0</v>
      </c>
      <c r="CR173" s="50">
        <v>14.495915206030668</v>
      </c>
      <c r="CS173" s="50">
        <v>1.0828687024897548</v>
      </c>
      <c r="CT173" s="50">
        <v>3.880590456584085</v>
      </c>
      <c r="CU173" s="50">
        <v>18.591290057227305</v>
      </c>
      <c r="CV173" s="50">
        <v>4.9626724542584739</v>
      </c>
      <c r="CW173" s="50">
        <v>9.375943943941893</v>
      </c>
      <c r="CX173" s="50">
        <v>1.2363546456029435</v>
      </c>
      <c r="CY173" s="50">
        <v>4.762145473024237</v>
      </c>
      <c r="CZ173" s="50">
        <v>5.4756657438820113</v>
      </c>
      <c r="DA173" s="50">
        <v>3.6323369479506913</v>
      </c>
      <c r="DB173" s="50">
        <v>3.5644555968322313</v>
      </c>
      <c r="DC173" s="50">
        <v>3.3211706925123146</v>
      </c>
      <c r="DD173" s="81"/>
      <c r="DE173" s="50">
        <v>5.0710765572957035</v>
      </c>
      <c r="DF173" s="50">
        <v>8.5294319981197582</v>
      </c>
      <c r="DG173" s="50">
        <v>3.6909219078553472</v>
      </c>
      <c r="DH173" s="50">
        <v>6.8885320138040633</v>
      </c>
      <c r="DI173" s="50">
        <v>6.966199036917649</v>
      </c>
      <c r="DJ173" s="50">
        <v>4.8908734332944412</v>
      </c>
      <c r="DK173" s="50">
        <v>0</v>
      </c>
      <c r="DL173" s="50">
        <v>3.4885939253930922</v>
      </c>
      <c r="DM173" s="50">
        <v>1.0303554320275057</v>
      </c>
      <c r="DN173" s="50">
        <v>0.86138315429713197</v>
      </c>
      <c r="DO173" s="50">
        <v>9.436303913377591</v>
      </c>
      <c r="DP173" s="50">
        <v>9.9973247759050867</v>
      </c>
      <c r="DQ173" s="81"/>
      <c r="DS173" s="50">
        <v>28.516134221100735</v>
      </c>
      <c r="DT173" s="50">
        <v>11.262496452664845</v>
      </c>
      <c r="DU173" s="50">
        <v>18.138972337357089</v>
      </c>
      <c r="DV173" s="50">
        <v>14.123333653656003</v>
      </c>
      <c r="DW173" s="50">
        <v>17.143769196923369</v>
      </c>
      <c r="DX173" s="50">
        <v>13.094106517032664</v>
      </c>
      <c r="DY173" s="50">
        <v>6.050098989733514</v>
      </c>
      <c r="DZ173" s="50">
        <v>10.139947518859529</v>
      </c>
      <c r="EA173" s="50">
        <v>6.1053083325517594</v>
      </c>
      <c r="EB173" s="50">
        <v>17.621617172220926</v>
      </c>
      <c r="EC173" s="50">
        <v>5.716614764013813</v>
      </c>
      <c r="ED173" s="50">
        <v>29.619317029488389</v>
      </c>
      <c r="EF173" s="50">
        <v>85.762711465748353</v>
      </c>
      <c r="EG173" s="50">
        <v>44.691387564839602</v>
      </c>
      <c r="EH173" s="50">
        <v>57.414449659189607</v>
      </c>
      <c r="EI173" s="50">
        <v>21.901149948505832</v>
      </c>
      <c r="EJ173" s="50">
        <v>16.50094609136071</v>
      </c>
      <c r="EK173" s="50">
        <v>33.686824518826718</v>
      </c>
      <c r="EL173" s="50">
        <v>30.181420599439857</v>
      </c>
      <c r="EM173" s="50">
        <v>17.232699234980405</v>
      </c>
      <c r="EN173" s="50">
        <v>44.55736375052529</v>
      </c>
      <c r="EO173" s="50">
        <v>43.262529145474787</v>
      </c>
      <c r="EP173" s="50">
        <v>73.390885228173886</v>
      </c>
      <c r="EQ173" s="50">
        <v>70.521686294068957</v>
      </c>
      <c r="ES173" s="50">
        <v>1.0623566962304556</v>
      </c>
      <c r="ET173" s="50">
        <v>0</v>
      </c>
      <c r="EU173" s="50">
        <v>4.986627388657225</v>
      </c>
      <c r="EV173" s="50">
        <v>3.7253856080808863</v>
      </c>
      <c r="EW173" s="50">
        <v>1.2021716874423316</v>
      </c>
      <c r="EX173" s="50">
        <v>4.3606005115080748</v>
      </c>
      <c r="EY173" s="50">
        <v>0</v>
      </c>
      <c r="EZ173" s="50">
        <v>0</v>
      </c>
      <c r="FA173" s="50">
        <v>0</v>
      </c>
      <c r="FB173" s="50">
        <v>0</v>
      </c>
      <c r="FC173" s="50">
        <v>0</v>
      </c>
      <c r="FD173" s="50">
        <v>0</v>
      </c>
      <c r="FF173" s="50">
        <v>109.65078953598818</v>
      </c>
      <c r="FG173" s="50">
        <v>87.920556921633192</v>
      </c>
      <c r="FH173" s="50">
        <v>93.206007618086318</v>
      </c>
      <c r="FI173" s="50">
        <v>92.270170296974769</v>
      </c>
      <c r="FJ173" s="50">
        <v>45.69690649774347</v>
      </c>
      <c r="FK173" s="50">
        <v>4.0078129635703297</v>
      </c>
      <c r="FL173" s="50">
        <v>21.767865843018601</v>
      </c>
      <c r="FM173" s="50">
        <v>22.257275110656355</v>
      </c>
      <c r="FN173" s="50">
        <v>50.420612647195419</v>
      </c>
      <c r="FO173" s="50">
        <v>56.67923286589302</v>
      </c>
      <c r="FP173" s="50">
        <v>86.244439945141252</v>
      </c>
      <c r="FQ173" s="50">
        <v>95.863107047209823</v>
      </c>
      <c r="FS173" s="50">
        <v>8.8106504486003434</v>
      </c>
      <c r="FT173" s="50">
        <v>0.83825422926170523</v>
      </c>
      <c r="FU173" s="50">
        <v>0.89155630161074473</v>
      </c>
      <c r="FV173" s="50">
        <v>0</v>
      </c>
      <c r="FW173" s="50">
        <v>0</v>
      </c>
      <c r="FX173" s="50">
        <v>0.85786288798973442</v>
      </c>
      <c r="FY173" s="50">
        <v>0</v>
      </c>
      <c r="FZ173" s="50">
        <v>0</v>
      </c>
      <c r="GA173" s="50">
        <v>6.6905688060734851</v>
      </c>
      <c r="GB173" s="50">
        <v>0</v>
      </c>
      <c r="GC173" s="50">
        <v>0.8662732488725472</v>
      </c>
      <c r="GD173" s="50">
        <v>5.520478063624795</v>
      </c>
    </row>
    <row r="174" spans="4:186" ht="15.75" thickBot="1" x14ac:dyDescent="0.3">
      <c r="D174" s="39">
        <v>0.375</v>
      </c>
      <c r="E174" s="50">
        <v>20.575845074246779</v>
      </c>
      <c r="F174" s="50">
        <v>14.756314699180725</v>
      </c>
      <c r="G174" s="50">
        <v>14.652344603517237</v>
      </c>
      <c r="H174" s="50">
        <v>4.1927604222747581</v>
      </c>
      <c r="I174" s="50">
        <v>13.856107557899684</v>
      </c>
      <c r="J174" s="50">
        <v>9.1370780246223582</v>
      </c>
      <c r="K174" s="50">
        <v>6.0228463326348809</v>
      </c>
      <c r="L174" s="50">
        <v>10.937905829441116</v>
      </c>
      <c r="M174" s="50">
        <v>15.149769873605685</v>
      </c>
      <c r="N174" s="50">
        <v>17.8942677688493</v>
      </c>
      <c r="O174" s="50">
        <v>5.3707875538886771</v>
      </c>
      <c r="P174" s="50">
        <v>11.352122192375429</v>
      </c>
      <c r="R174" s="50">
        <v>18.823391004126524</v>
      </c>
      <c r="S174" s="50">
        <v>11.982224513748498</v>
      </c>
      <c r="T174" s="50">
        <v>14.058753109869597</v>
      </c>
      <c r="U174" s="50">
        <v>5.2287789902786859</v>
      </c>
      <c r="V174" s="50">
        <v>22.646916250756355</v>
      </c>
      <c r="W174" s="50">
        <v>3.7766516682595102</v>
      </c>
      <c r="X174" s="50">
        <v>5.1687511356496083</v>
      </c>
      <c r="Y174" s="50">
        <v>6.411898312607458</v>
      </c>
      <c r="Z174" s="50">
        <v>14.984501121706078</v>
      </c>
      <c r="AA174" s="50">
        <v>6.7290725438259775</v>
      </c>
      <c r="AB174" s="50">
        <v>0.909150467579243</v>
      </c>
      <c r="AC174" s="50">
        <v>4.0871457551483985</v>
      </c>
      <c r="AE174" s="50">
        <v>12.94417546416679</v>
      </c>
      <c r="AF174" s="50">
        <v>1.0828687024897552</v>
      </c>
      <c r="AG174" s="50">
        <v>31.371497975897807</v>
      </c>
      <c r="AH174" s="50">
        <v>11.715701977673588</v>
      </c>
      <c r="AI174" s="50">
        <v>8.4793660899984005</v>
      </c>
      <c r="AJ174" s="50">
        <v>10.07526086405846</v>
      </c>
      <c r="AK174" s="50">
        <v>8.6992811935939223</v>
      </c>
      <c r="AL174" s="50">
        <v>5.7021722438861664</v>
      </c>
      <c r="AM174" s="50">
        <v>11.97378236433115</v>
      </c>
      <c r="AN174" s="50">
        <v>13.113536373913522</v>
      </c>
      <c r="AO174" s="50">
        <v>4.2148857615698176</v>
      </c>
      <c r="AP174" s="50">
        <v>12.992414577852793</v>
      </c>
      <c r="AR174" s="50">
        <v>11.708941185470634</v>
      </c>
      <c r="AS174" s="50">
        <v>0</v>
      </c>
      <c r="AT174" s="50">
        <v>5.1933641950515979</v>
      </c>
      <c r="AU174" s="50">
        <v>19.211312089344645</v>
      </c>
      <c r="AV174" s="50">
        <v>10.201484457128981</v>
      </c>
      <c r="AW174" s="50">
        <v>5.0018386465796354</v>
      </c>
      <c r="AX174" s="50">
        <v>3.8300625737345184</v>
      </c>
      <c r="AY174" s="50">
        <v>1.1786223584027726</v>
      </c>
      <c r="AZ174" s="50">
        <v>4.1050333496228735</v>
      </c>
      <c r="BA174" s="50">
        <v>4.5784177549594878</v>
      </c>
      <c r="BB174" s="50">
        <v>4.018538594721651</v>
      </c>
      <c r="BC174" s="50">
        <v>0.97152210995206023</v>
      </c>
      <c r="BE174" s="50">
        <v>36.051276279123243</v>
      </c>
      <c r="BF174" s="50">
        <v>9.6452182685789225</v>
      </c>
      <c r="BG174" s="50">
        <v>40.694934214586098</v>
      </c>
      <c r="BH174" s="50">
        <v>25.622185139870947</v>
      </c>
      <c r="BI174" s="50">
        <v>9.3429528647489501</v>
      </c>
      <c r="BJ174" s="50">
        <v>5.7302041753623056</v>
      </c>
      <c r="BK174" s="50">
        <v>15.18189708460717</v>
      </c>
      <c r="BL174" s="50">
        <v>12.896055902126292</v>
      </c>
      <c r="BM174" s="50">
        <v>22.961883104523611</v>
      </c>
      <c r="BN174" s="50">
        <v>36.493920051766388</v>
      </c>
      <c r="BO174" s="50">
        <v>18.398302435550473</v>
      </c>
      <c r="BP174" s="50">
        <v>11.396322488816196</v>
      </c>
      <c r="BR174" s="50">
        <v>17.681965123897044</v>
      </c>
      <c r="BS174" s="50">
        <v>12.731980125473227</v>
      </c>
      <c r="BT174" s="50">
        <v>12.327892194924821</v>
      </c>
      <c r="BU174" s="50">
        <v>4.3041654892125916</v>
      </c>
      <c r="BV174" s="50">
        <v>6.2431729170793053</v>
      </c>
      <c r="BW174" s="50">
        <v>13.731283545391367</v>
      </c>
      <c r="BX174" s="50">
        <v>4.0348365079956352</v>
      </c>
      <c r="BY174" s="50">
        <v>0.9424365822667139</v>
      </c>
      <c r="BZ174" s="50">
        <v>5.488870719897724</v>
      </c>
      <c r="CA174" s="50">
        <v>9.9973247759050867</v>
      </c>
      <c r="CB174" s="50">
        <v>24.24846670136213</v>
      </c>
      <c r="CC174" s="50">
        <v>38.556291027470472</v>
      </c>
      <c r="CE174" s="50">
        <v>3.4321757185850634</v>
      </c>
      <c r="CF174" s="50">
        <v>5.792601497874788</v>
      </c>
      <c r="CG174" s="50">
        <v>10.450121880640982</v>
      </c>
      <c r="CH174" s="50">
        <v>8.9801094942061841</v>
      </c>
      <c r="CI174" s="50">
        <v>9.4792968101620527</v>
      </c>
      <c r="CJ174" s="50">
        <v>0.98065862194317821</v>
      </c>
      <c r="CK174" s="50">
        <v>0</v>
      </c>
      <c r="CL174" s="50">
        <v>0.80309461757118983</v>
      </c>
      <c r="CM174" s="50">
        <v>3.3986185630600545</v>
      </c>
      <c r="CN174" s="50">
        <v>10.346037770041427</v>
      </c>
      <c r="CO174" s="50">
        <v>0</v>
      </c>
      <c r="CP174" s="50">
        <v>0</v>
      </c>
      <c r="CR174" s="50">
        <v>16.99623326972246</v>
      </c>
      <c r="CS174" s="50">
        <v>5.0089401674981149</v>
      </c>
      <c r="CT174" s="50">
        <v>6.4688083220314514</v>
      </c>
      <c r="CU174" s="50">
        <v>23.335442267619246</v>
      </c>
      <c r="CV174" s="50">
        <v>6.4830882469532263</v>
      </c>
      <c r="CW174" s="50">
        <v>10.83060209364872</v>
      </c>
      <c r="CX174" s="50">
        <v>4.2145282851116574</v>
      </c>
      <c r="CY174" s="50">
        <v>6.9512179688576978</v>
      </c>
      <c r="CZ174" s="50">
        <v>9.4564813204785398</v>
      </c>
      <c r="DA174" s="50">
        <v>5.2552384195831054</v>
      </c>
      <c r="DB174" s="50">
        <v>4.1159316625677524</v>
      </c>
      <c r="DC174" s="50">
        <v>3.7204491436949949</v>
      </c>
      <c r="DD174" s="81"/>
      <c r="DE174" s="50">
        <v>5.2056999718382331</v>
      </c>
      <c r="DF174" s="50">
        <v>6.9645928939412087</v>
      </c>
      <c r="DG174" s="50">
        <v>4.5445036877205975</v>
      </c>
      <c r="DH174" s="50">
        <v>14.549670090335601</v>
      </c>
      <c r="DI174" s="50">
        <v>11.485066978087486</v>
      </c>
      <c r="DJ174" s="50">
        <v>6.3060935616646345</v>
      </c>
      <c r="DK174" s="50">
        <v>3.3029058168127414</v>
      </c>
      <c r="DL174" s="50">
        <v>4.1505112364496659</v>
      </c>
      <c r="DM174" s="50">
        <v>4.2482195021650622</v>
      </c>
      <c r="DN174" s="50">
        <v>0.88878462597649643</v>
      </c>
      <c r="DO174" s="50">
        <v>11.392634756403167</v>
      </c>
      <c r="DP174" s="50">
        <v>12.14228089835184</v>
      </c>
      <c r="DQ174" s="81"/>
      <c r="DS174" s="50">
        <v>26.163645784788059</v>
      </c>
      <c r="DT174" s="50">
        <v>11.755675905083928</v>
      </c>
      <c r="DU174" s="50">
        <v>20.442452654096837</v>
      </c>
      <c r="DV174" s="50">
        <v>19.676886483069627</v>
      </c>
      <c r="DW174" s="50">
        <v>17.712190698768715</v>
      </c>
      <c r="DX174" s="50">
        <v>15.260621410267959</v>
      </c>
      <c r="DY174" s="50">
        <v>9.795907292009268</v>
      </c>
      <c r="DZ174" s="50">
        <v>11.731487279128039</v>
      </c>
      <c r="EA174" s="50">
        <v>10.437595097621658</v>
      </c>
      <c r="EB174" s="50">
        <v>20.375973185434418</v>
      </c>
      <c r="EC174" s="50">
        <v>9.6189370343641336</v>
      </c>
      <c r="ED174" s="50">
        <v>31.193251255769788</v>
      </c>
      <c r="EF174" s="50">
        <v>82.041953681053528</v>
      </c>
      <c r="EG174" s="50">
        <v>44.817278723525241</v>
      </c>
      <c r="EH174" s="50">
        <v>67.558347634123535</v>
      </c>
      <c r="EI174" s="50">
        <v>24.713776518237754</v>
      </c>
      <c r="EJ174" s="50">
        <v>18.666355740879673</v>
      </c>
      <c r="EK174" s="50">
        <v>35.508680549615036</v>
      </c>
      <c r="EL174" s="50">
        <v>31.50562771474873</v>
      </c>
      <c r="EM174" s="50">
        <v>19.23579910997384</v>
      </c>
      <c r="EN174" s="50">
        <v>48.53631999959606</v>
      </c>
      <c r="EO174" s="50">
        <v>52.399354861308709</v>
      </c>
      <c r="EP174" s="50">
        <v>86.629093849939096</v>
      </c>
      <c r="EQ174" s="50">
        <v>69.52447645411479</v>
      </c>
      <c r="ES174" s="50">
        <v>3.4228322326543781</v>
      </c>
      <c r="ET174" s="50">
        <v>0</v>
      </c>
      <c r="EU174" s="50">
        <v>8.9229661788549262</v>
      </c>
      <c r="EV174" s="50">
        <v>6.5557629329224367</v>
      </c>
      <c r="EW174" s="50">
        <v>4.7971325248767656</v>
      </c>
      <c r="EX174" s="50">
        <v>4.7335061097979239</v>
      </c>
      <c r="EY174" s="50">
        <v>0.83455074754949354</v>
      </c>
      <c r="EZ174" s="50">
        <v>0.84254107304832948</v>
      </c>
      <c r="FA174" s="50">
        <v>3.9332674409114929</v>
      </c>
      <c r="FB174" s="50">
        <v>0.94820658618592868</v>
      </c>
      <c r="FC174" s="50">
        <v>0</v>
      </c>
      <c r="FD174" s="50">
        <v>0.89711692785140751</v>
      </c>
      <c r="FF174" s="50">
        <v>114.03075097367075</v>
      </c>
      <c r="FG174" s="50">
        <v>102.223268646774</v>
      </c>
      <c r="FH174" s="50">
        <v>97.424262091202351</v>
      </c>
      <c r="FI174" s="50">
        <v>87.278369549480303</v>
      </c>
      <c r="FJ174" s="50">
        <v>39.27791428648009</v>
      </c>
      <c r="FK174" s="50">
        <v>4.3719463874689097</v>
      </c>
      <c r="FL174" s="50">
        <v>20.810675835726826</v>
      </c>
      <c r="FM174" s="50">
        <v>28.85260433155754</v>
      </c>
      <c r="FN174" s="50">
        <v>44.733325054346416</v>
      </c>
      <c r="FO174" s="50">
        <v>53.097157986827291</v>
      </c>
      <c r="FP174" s="50">
        <v>93.221401876001053</v>
      </c>
      <c r="FQ174" s="50">
        <v>114.87803483515953</v>
      </c>
      <c r="FS174" s="50">
        <v>6.3835689060369045</v>
      </c>
      <c r="FT174" s="50">
        <v>0</v>
      </c>
      <c r="FU174" s="50">
        <v>3.3671272041872622</v>
      </c>
      <c r="FV174" s="50">
        <v>0.99292949558959409</v>
      </c>
      <c r="FW174" s="50">
        <v>0</v>
      </c>
      <c r="FX174" s="50">
        <v>0</v>
      </c>
      <c r="FY174" s="50">
        <v>0</v>
      </c>
      <c r="FZ174" s="50">
        <v>0.98036300539916366</v>
      </c>
      <c r="GA174" s="50">
        <v>9.8246094801720272</v>
      </c>
      <c r="GB174" s="50">
        <v>0</v>
      </c>
      <c r="GC174" s="50">
        <v>0</v>
      </c>
      <c r="GD174" s="50">
        <v>4.4215853410504371</v>
      </c>
    </row>
    <row r="175" spans="4:186" ht="15.75" thickBot="1" x14ac:dyDescent="0.3">
      <c r="D175" s="39">
        <v>0.41666666666666702</v>
      </c>
      <c r="E175" s="50">
        <v>19.012992853271275</v>
      </c>
      <c r="F175" s="50">
        <v>19.907641671303956</v>
      </c>
      <c r="G175" s="50">
        <v>17.833437448990658</v>
      </c>
      <c r="H175" s="50">
        <v>8.4823947955621062</v>
      </c>
      <c r="I175" s="50">
        <v>13.906585131529001</v>
      </c>
      <c r="J175" s="50">
        <v>10.287364728155211</v>
      </c>
      <c r="K175" s="50">
        <v>9.5774931690880312</v>
      </c>
      <c r="L175" s="50">
        <v>17.262410778848807</v>
      </c>
      <c r="M175" s="50">
        <v>17.023708796424938</v>
      </c>
      <c r="N175" s="50">
        <v>26.320863066801824</v>
      </c>
      <c r="O175" s="50">
        <v>6.6454301887231741</v>
      </c>
      <c r="P175" s="50">
        <v>9.656536732046904</v>
      </c>
      <c r="R175" s="50">
        <v>19.044716416567756</v>
      </c>
      <c r="S175" s="50">
        <v>13.185698482532949</v>
      </c>
      <c r="T175" s="50">
        <v>17.985772370421905</v>
      </c>
      <c r="U175" s="50">
        <v>5.2415841576342483</v>
      </c>
      <c r="V175" s="50">
        <v>24.139254445860818</v>
      </c>
      <c r="W175" s="50">
        <v>4.7815616443520108</v>
      </c>
      <c r="X175" s="50">
        <v>6.5260540827524274</v>
      </c>
      <c r="Y175" s="50">
        <v>8.8106504486003381</v>
      </c>
      <c r="Z175" s="50">
        <v>17.670891034733259</v>
      </c>
      <c r="AA175" s="50">
        <v>10.745266161218515</v>
      </c>
      <c r="AB175" s="50">
        <v>1.0526154361052957</v>
      </c>
      <c r="AC175" s="50">
        <v>5.0953787998720266</v>
      </c>
      <c r="AE175" s="50">
        <v>10.873438967353058</v>
      </c>
      <c r="AF175" s="50">
        <v>1.1689807557245742</v>
      </c>
      <c r="AG175" s="50">
        <v>38.607539967636505</v>
      </c>
      <c r="AH175" s="50">
        <v>16.902255923305006</v>
      </c>
      <c r="AI175" s="50">
        <v>9.8359723029648052</v>
      </c>
      <c r="AJ175" s="50">
        <v>9.0976658086426063</v>
      </c>
      <c r="AK175" s="50">
        <v>9.7161039605439008</v>
      </c>
      <c r="AL175" s="50">
        <v>5.3426851406212892</v>
      </c>
      <c r="AM175" s="50">
        <v>15.094545979553018</v>
      </c>
      <c r="AN175" s="50">
        <v>16.616606508993705</v>
      </c>
      <c r="AO175" s="50">
        <v>5.4099584600628168</v>
      </c>
      <c r="AP175" s="50">
        <v>11.242121777134855</v>
      </c>
      <c r="AR175" s="50">
        <v>11.754062296570648</v>
      </c>
      <c r="AS175" s="50">
        <v>1.0620226101269576</v>
      </c>
      <c r="AT175" s="50">
        <v>6.299081597635201</v>
      </c>
      <c r="AU175" s="50">
        <v>17.26835718278511</v>
      </c>
      <c r="AV175" s="50">
        <v>12.58618257638194</v>
      </c>
      <c r="AW175" s="50">
        <v>6.306093561664631</v>
      </c>
      <c r="AX175" s="50">
        <v>5.7680165423476204</v>
      </c>
      <c r="AY175" s="50">
        <v>4.0557063107501019</v>
      </c>
      <c r="AZ175" s="50">
        <v>4.7215427470331459</v>
      </c>
      <c r="BA175" s="50">
        <v>5.4565349414527979</v>
      </c>
      <c r="BB175" s="50">
        <v>5.3968804033777742</v>
      </c>
      <c r="BC175" s="50">
        <v>1.2226047669558746</v>
      </c>
      <c r="BE175" s="50">
        <v>33.563690407735088</v>
      </c>
      <c r="BF175" s="50">
        <v>12.653008730876049</v>
      </c>
      <c r="BG175" s="50">
        <v>41.496694240198543</v>
      </c>
      <c r="BH175" s="50">
        <v>28.989341851303987</v>
      </c>
      <c r="BI175" s="50">
        <v>10.981024988164517</v>
      </c>
      <c r="BJ175" s="50">
        <v>6.6604537629711373</v>
      </c>
      <c r="BK175" s="50">
        <v>14.392249937180088</v>
      </c>
      <c r="BL175" s="50">
        <v>14.573989985963006</v>
      </c>
      <c r="BM175" s="50">
        <v>27.994273716986381</v>
      </c>
      <c r="BN175" s="50">
        <v>45.294546119935852</v>
      </c>
      <c r="BO175" s="50">
        <v>23.073529018580491</v>
      </c>
      <c r="BP175" s="50">
        <v>13.456677154477932</v>
      </c>
      <c r="BR175" s="50">
        <v>17.41148086376106</v>
      </c>
      <c r="BS175" s="50">
        <v>13.266868765874213</v>
      </c>
      <c r="BT175" s="50">
        <v>17.114193983442664</v>
      </c>
      <c r="BU175" s="50">
        <v>5.5419029222910208</v>
      </c>
      <c r="BV175" s="50">
        <v>9.5972134645535849</v>
      </c>
      <c r="BW175" s="50">
        <v>14.793211942065465</v>
      </c>
      <c r="BX175" s="50">
        <v>5.4820526006382835</v>
      </c>
      <c r="BY175" s="50">
        <v>3.9315607874318661</v>
      </c>
      <c r="BZ175" s="50">
        <v>10.720461225502344</v>
      </c>
      <c r="CA175" s="50">
        <v>12.515385465788476</v>
      </c>
      <c r="CB175" s="50">
        <v>23.448294829382498</v>
      </c>
      <c r="CC175" s="50">
        <v>45.237259601281124</v>
      </c>
      <c r="CE175" s="50">
        <v>4.1611354068197581</v>
      </c>
      <c r="CF175" s="50">
        <v>9.2559972973006683</v>
      </c>
      <c r="CG175" s="50">
        <v>17.621617172220944</v>
      </c>
      <c r="CH175" s="50">
        <v>11.83254655298671</v>
      </c>
      <c r="CI175" s="50">
        <v>12.680993347536893</v>
      </c>
      <c r="CJ175" s="50">
        <v>3.2847080296535784</v>
      </c>
      <c r="CK175" s="50">
        <v>1.2536864695258738</v>
      </c>
      <c r="CL175" s="50">
        <v>0.95690567519023462</v>
      </c>
      <c r="CM175" s="50">
        <v>5.1397262901916072</v>
      </c>
      <c r="CN175" s="50">
        <v>12.896055902126312</v>
      </c>
      <c r="CO175" s="50">
        <v>0.98065862194317699</v>
      </c>
      <c r="CP175" s="50">
        <v>1.1455169512626704</v>
      </c>
      <c r="CR175" s="50">
        <v>20.210405418993034</v>
      </c>
      <c r="CS175" s="50">
        <v>6.4626947789206035</v>
      </c>
      <c r="CT175" s="50">
        <v>12.657246175157956</v>
      </c>
      <c r="CU175" s="50">
        <v>30.187222301394151</v>
      </c>
      <c r="CV175" s="50">
        <v>9.1695829453245157</v>
      </c>
      <c r="CW175" s="50">
        <v>11.233352571775853</v>
      </c>
      <c r="CX175" s="50">
        <v>5.2428244756976365</v>
      </c>
      <c r="CY175" s="50">
        <v>12.281313306509578</v>
      </c>
      <c r="CZ175" s="50">
        <v>11.233352571775848</v>
      </c>
      <c r="DA175" s="50">
        <v>9.4207024220558893</v>
      </c>
      <c r="DB175" s="50">
        <v>6.0346457469242045</v>
      </c>
      <c r="DC175" s="50">
        <v>4.2900427969703578</v>
      </c>
      <c r="DD175" s="81"/>
      <c r="DE175" s="50">
        <v>6.8617823868488692</v>
      </c>
      <c r="DF175" s="50">
        <v>6.6862611108697685</v>
      </c>
      <c r="DG175" s="50">
        <v>6.4688083220314514</v>
      </c>
      <c r="DH175" s="50">
        <v>18.174843729093059</v>
      </c>
      <c r="DI175" s="50">
        <v>13.113536373913536</v>
      </c>
      <c r="DJ175" s="50">
        <v>6.5260540827524318</v>
      </c>
      <c r="DK175" s="50">
        <v>3.8300625737345242</v>
      </c>
      <c r="DL175" s="50">
        <v>4.8205521704889733</v>
      </c>
      <c r="DM175" s="50">
        <v>6.5408972630060607</v>
      </c>
      <c r="DN175" s="50">
        <v>1.1162573074230728</v>
      </c>
      <c r="DO175" s="50">
        <v>9.9912424450380861</v>
      </c>
      <c r="DP175" s="50">
        <v>12.515385465788476</v>
      </c>
      <c r="DQ175" s="81"/>
      <c r="DS175" s="50">
        <v>33.423777103413897</v>
      </c>
      <c r="DT175" s="50">
        <v>12.263046606520765</v>
      </c>
      <c r="DU175" s="50">
        <v>24.400418779539319</v>
      </c>
      <c r="DV175" s="50">
        <v>22.117872243011814</v>
      </c>
      <c r="DW175" s="50">
        <v>21.941822395581582</v>
      </c>
      <c r="DX175" s="50">
        <v>16.24457827845157</v>
      </c>
      <c r="DY175" s="50">
        <v>11.529611467572197</v>
      </c>
      <c r="DZ175" s="50">
        <v>12.119211339804879</v>
      </c>
      <c r="EA175" s="50">
        <v>12.476952233919286</v>
      </c>
      <c r="EB175" s="50">
        <v>27.481544156916353</v>
      </c>
      <c r="EC175" s="50">
        <v>11.075561981939167</v>
      </c>
      <c r="ED175" s="50">
        <v>32.638273849368694</v>
      </c>
      <c r="EF175" s="50">
        <v>83.069249765658583</v>
      </c>
      <c r="EG175" s="50">
        <v>45.196370245876849</v>
      </c>
      <c r="EH175" s="50">
        <v>77.114111221423514</v>
      </c>
      <c r="EI175" s="50">
        <v>28.1656667550984</v>
      </c>
      <c r="EJ175" s="50">
        <v>20.276524468356591</v>
      </c>
      <c r="EK175" s="50">
        <v>35.458597791768177</v>
      </c>
      <c r="EL175" s="50">
        <v>31.865174938659948</v>
      </c>
      <c r="EM175" s="50">
        <v>20.409194874309044</v>
      </c>
      <c r="EN175" s="50">
        <v>50.039921715706569</v>
      </c>
      <c r="EO175" s="50">
        <v>63.450239237056181</v>
      </c>
      <c r="EP175" s="50">
        <v>104.01713049856036</v>
      </c>
      <c r="EQ175" s="50">
        <v>70.521686294068857</v>
      </c>
      <c r="ES175" s="50">
        <v>3.5170334103511185</v>
      </c>
      <c r="ET175" s="50">
        <v>0</v>
      </c>
      <c r="EU175" s="50">
        <v>16.214145854969136</v>
      </c>
      <c r="EV175" s="50">
        <v>9.7008579902687799</v>
      </c>
      <c r="EW175" s="50">
        <v>5.4057374263442073</v>
      </c>
      <c r="EX175" s="50">
        <v>5.3188544337421098</v>
      </c>
      <c r="EY175" s="50">
        <v>1.0132383393286133</v>
      </c>
      <c r="EZ175" s="50">
        <v>3.2937985448804792</v>
      </c>
      <c r="FA175" s="50">
        <v>5.4099584600628203</v>
      </c>
      <c r="FB175" s="50">
        <v>3.4415361926673009</v>
      </c>
      <c r="FC175" s="50">
        <v>0</v>
      </c>
      <c r="FD175" s="50">
        <v>1.0192935325567405</v>
      </c>
      <c r="FF175" s="50">
        <v>97.359418277778403</v>
      </c>
      <c r="FG175" s="50">
        <v>90.630249316118068</v>
      </c>
      <c r="FH175" s="50">
        <v>96.161419531672408</v>
      </c>
      <c r="FI175" s="50">
        <v>88.278685023809246</v>
      </c>
      <c r="FJ175" s="50">
        <v>43.65278157700228</v>
      </c>
      <c r="FK175" s="50">
        <v>4.7815616443520046</v>
      </c>
      <c r="FL175" s="50">
        <v>21.629364462163316</v>
      </c>
      <c r="FM175" s="50">
        <v>30.574706397134587</v>
      </c>
      <c r="FN175" s="50">
        <v>41.255070793475703</v>
      </c>
      <c r="FO175" s="50">
        <v>60.210792529305252</v>
      </c>
      <c r="FP175" s="50">
        <v>100.06369428837321</v>
      </c>
      <c r="FQ175" s="50">
        <v>93.268994125747099</v>
      </c>
      <c r="FS175" s="50">
        <v>9.0552027799009291</v>
      </c>
      <c r="FT175" s="50">
        <v>0.81778614584377263</v>
      </c>
      <c r="FU175" s="50">
        <v>3.3949035494742401</v>
      </c>
      <c r="FV175" s="50">
        <v>3.5249606051407381</v>
      </c>
      <c r="FW175" s="50">
        <v>4.0244285083824751</v>
      </c>
      <c r="FX175" s="50">
        <v>0.97456128015062127</v>
      </c>
      <c r="FY175" s="50">
        <v>0.90550114421232553</v>
      </c>
      <c r="FZ175" s="50">
        <v>3.9418081170884256</v>
      </c>
      <c r="GA175" s="50">
        <v>11.301433311778151</v>
      </c>
      <c r="GB175" s="50">
        <v>0.84521580461997048</v>
      </c>
      <c r="GC175" s="50">
        <v>1.0115270718391907</v>
      </c>
      <c r="GD175" s="50">
        <v>3.6323369479506944</v>
      </c>
    </row>
    <row r="176" spans="4:186" ht="15.75" thickBot="1" x14ac:dyDescent="0.3">
      <c r="D176" s="39">
        <v>0.45833333333333298</v>
      </c>
      <c r="E176" s="50">
        <v>24.625767561397961</v>
      </c>
      <c r="F176" s="50">
        <v>24.160503788343995</v>
      </c>
      <c r="G176" s="50">
        <v>30.26852421273114</v>
      </c>
      <c r="H176" s="50">
        <v>10.37303283726661</v>
      </c>
      <c r="I176" s="50">
        <v>16.500946091360682</v>
      </c>
      <c r="J176" s="50">
        <v>13.60223097700019</v>
      </c>
      <c r="K176" s="50">
        <v>13.830914641241819</v>
      </c>
      <c r="L176" s="50">
        <v>19.98012087819755</v>
      </c>
      <c r="M176" s="50">
        <v>23.410636975507906</v>
      </c>
      <c r="N176" s="50">
        <v>33.052577066110651</v>
      </c>
      <c r="O176" s="50">
        <v>9.375943943941893</v>
      </c>
      <c r="P176" s="50">
        <v>9.3429528647489501</v>
      </c>
      <c r="R176" s="50">
        <v>21.285684006074273</v>
      </c>
      <c r="S176" s="50">
        <v>14.640199970646959</v>
      </c>
      <c r="T176" s="50">
        <v>22.081653027106746</v>
      </c>
      <c r="U176" s="50">
        <v>5.2287789902786903</v>
      </c>
      <c r="V176" s="50">
        <v>25.890024227646872</v>
      </c>
      <c r="W176" s="50">
        <v>6.0769774807108892</v>
      </c>
      <c r="X176" s="50">
        <v>10.408404876568925</v>
      </c>
      <c r="Y176" s="50">
        <v>10.787877874379568</v>
      </c>
      <c r="Z176" s="50">
        <v>19.676886483069648</v>
      </c>
      <c r="AA176" s="50">
        <v>13.630469744344705</v>
      </c>
      <c r="AB176" s="50">
        <v>1.213949458990585</v>
      </c>
      <c r="AC176" s="50">
        <v>6.2710857204780561</v>
      </c>
      <c r="AE176" s="50">
        <v>13.33344827920588</v>
      </c>
      <c r="AF176" s="50">
        <v>3.69267509281031</v>
      </c>
      <c r="AG176" s="50">
        <v>43.989145714782737</v>
      </c>
      <c r="AH176" s="50">
        <v>17.795994225245011</v>
      </c>
      <c r="AI176" s="50">
        <v>11.396322488816196</v>
      </c>
      <c r="AJ176" s="50">
        <v>12.795393302614308</v>
      </c>
      <c r="AK176" s="50">
        <v>10.139947518859532</v>
      </c>
      <c r="AL176" s="50">
        <v>5.821055444239577</v>
      </c>
      <c r="AM176" s="50">
        <v>17.984753942738404</v>
      </c>
      <c r="AN176" s="50">
        <v>18.293039798962365</v>
      </c>
      <c r="AO176" s="50">
        <v>5.0892959766388515</v>
      </c>
      <c r="AP176" s="50">
        <v>16.472115091319946</v>
      </c>
      <c r="AR176" s="50">
        <v>19.363895022067027</v>
      </c>
      <c r="AS176" s="50">
        <v>5.7049838118076543</v>
      </c>
      <c r="AT176" s="50">
        <v>10.450121880640971</v>
      </c>
      <c r="AU176" s="50">
        <v>23.44829482938248</v>
      </c>
      <c r="AV176" s="50">
        <v>14.007907759186846</v>
      </c>
      <c r="AW176" s="50">
        <v>5.5952756191998558</v>
      </c>
      <c r="AX176" s="50">
        <v>5.5204780636247923</v>
      </c>
      <c r="AY176" s="50">
        <v>4.8088328429586555</v>
      </c>
      <c r="AZ176" s="50">
        <v>5.4099584600628168</v>
      </c>
      <c r="BA176" s="50">
        <v>6.699815747735447</v>
      </c>
      <c r="BB176" s="50">
        <v>6.8578253785056873</v>
      </c>
      <c r="BC176" s="50">
        <v>3.9623561633265258</v>
      </c>
      <c r="BE176" s="50">
        <v>37.3398821818136</v>
      </c>
      <c r="BF176" s="50">
        <v>16.503006734836411</v>
      </c>
      <c r="BG176" s="50">
        <v>39.956004205582452</v>
      </c>
      <c r="BH176" s="50">
        <v>32.966361028089139</v>
      </c>
      <c r="BI176" s="50">
        <v>12.776279062077588</v>
      </c>
      <c r="BJ176" s="50">
        <v>10.180944561711518</v>
      </c>
      <c r="BK176" s="50">
        <v>16.820310464483889</v>
      </c>
      <c r="BL176" s="50">
        <v>14.704736727777329</v>
      </c>
      <c r="BM176" s="50">
        <v>30.232210702793079</v>
      </c>
      <c r="BN176" s="50">
        <v>44.610292706093709</v>
      </c>
      <c r="BO176" s="50">
        <v>28.037056603706866</v>
      </c>
      <c r="BP176" s="50">
        <v>14.109721349557677</v>
      </c>
      <c r="BR176" s="50">
        <v>21.594831156615502</v>
      </c>
      <c r="BS176" s="50">
        <v>17.314488121520082</v>
      </c>
      <c r="BT176" s="50">
        <v>21.629364462163306</v>
      </c>
      <c r="BU176" s="50">
        <v>6.7662532601871854</v>
      </c>
      <c r="BV176" s="50">
        <v>12.562553954440579</v>
      </c>
      <c r="BW176" s="50">
        <v>18.206655000286162</v>
      </c>
      <c r="BX176" s="50">
        <v>6.583636582274214</v>
      </c>
      <c r="BY176" s="50">
        <v>6.159931715053764</v>
      </c>
      <c r="BZ176" s="50">
        <v>14.096967760679762</v>
      </c>
      <c r="CA176" s="50">
        <v>14.521909070507176</v>
      </c>
      <c r="CB176" s="50">
        <v>29.340901563582197</v>
      </c>
      <c r="CC176" s="50">
        <v>42.874609556698317</v>
      </c>
      <c r="CE176" s="50">
        <v>4.7273289507367027</v>
      </c>
      <c r="CF176" s="50">
        <v>12.314571945191455</v>
      </c>
      <c r="CG176" s="50">
        <v>24.288261770072655</v>
      </c>
      <c r="CH176" s="50">
        <v>14.929679830592331</v>
      </c>
      <c r="CI176" s="50">
        <v>16.587640902778286</v>
      </c>
      <c r="CJ176" s="50">
        <v>4.0508302688767959</v>
      </c>
      <c r="CK176" s="50">
        <v>5.1197585614978003</v>
      </c>
      <c r="CL176" s="50">
        <v>3.2847080296535758</v>
      </c>
      <c r="CM176" s="50">
        <v>5.9366371898419832</v>
      </c>
      <c r="CN176" s="50">
        <v>12.920100748461321</v>
      </c>
      <c r="CO176" s="50">
        <v>3.3986185630600541</v>
      </c>
      <c r="CP176" s="50">
        <v>3.9418081170884256</v>
      </c>
      <c r="CR176" s="50">
        <v>25.118774082719959</v>
      </c>
      <c r="CS176" s="50">
        <v>8.6920220774896499</v>
      </c>
      <c r="CT176" s="50">
        <v>17.055145637728693</v>
      </c>
      <c r="CU176" s="50">
        <v>34.71299775258754</v>
      </c>
      <c r="CV176" s="50">
        <v>9.5972134645535885</v>
      </c>
      <c r="CW176" s="50">
        <v>13.448438372775433</v>
      </c>
      <c r="CX176" s="50">
        <v>6.7584143886825405</v>
      </c>
      <c r="CY176" s="50">
        <v>14.2890800808556</v>
      </c>
      <c r="CZ176" s="50">
        <v>13.60223097700019</v>
      </c>
      <c r="DA176" s="50">
        <v>14.084221859317514</v>
      </c>
      <c r="DB176" s="50">
        <v>6.9502199953759529</v>
      </c>
      <c r="DC176" s="50">
        <v>5.0710765572956999</v>
      </c>
      <c r="DD176" s="81"/>
      <c r="DE176" s="50">
        <v>9.8560457096413998</v>
      </c>
      <c r="DF176" s="50">
        <v>10.386845129511366</v>
      </c>
      <c r="DG176" s="50">
        <v>10.387588072989905</v>
      </c>
      <c r="DH176" s="50">
        <v>23.1108245862907</v>
      </c>
      <c r="DI176" s="50">
        <v>16.99623326972247</v>
      </c>
      <c r="DJ176" s="50">
        <v>11.278709256971595</v>
      </c>
      <c r="DK176" s="50">
        <v>4.3664539931522821</v>
      </c>
      <c r="DL176" s="50">
        <v>5.4057374263442162</v>
      </c>
      <c r="DM176" s="50">
        <v>10.698523044267795</v>
      </c>
      <c r="DN176" s="50">
        <v>3.6909219078553472</v>
      </c>
      <c r="DO176" s="50">
        <v>13.219929874351571</v>
      </c>
      <c r="DP176" s="50">
        <v>11.935705917285489</v>
      </c>
      <c r="DQ176" s="81"/>
      <c r="DS176" s="50">
        <v>38.249749518649672</v>
      </c>
      <c r="DT176" s="50">
        <v>13.321166933696956</v>
      </c>
      <c r="DU176" s="50">
        <v>31.237749467691387</v>
      </c>
      <c r="DV176" s="50">
        <v>24.402915071187184</v>
      </c>
      <c r="DW176" s="50">
        <v>24.96638557679762</v>
      </c>
      <c r="DX176" s="50">
        <v>16.422220947302073</v>
      </c>
      <c r="DY176" s="50">
        <v>14.889092487950732</v>
      </c>
      <c r="DZ176" s="50">
        <v>14.289080080855589</v>
      </c>
      <c r="EA176" s="50">
        <v>14.576597295275096</v>
      </c>
      <c r="EB176" s="50">
        <v>30.618614537483506</v>
      </c>
      <c r="EC176" s="50">
        <v>14.018067005322687</v>
      </c>
      <c r="ED176" s="50">
        <v>39.381732508471288</v>
      </c>
      <c r="EF176" s="50">
        <v>85.79210989049399</v>
      </c>
      <c r="EG176" s="50">
        <v>43.507159385168549</v>
      </c>
      <c r="EH176" s="50">
        <v>83.413577824771053</v>
      </c>
      <c r="EI176" s="50">
        <v>29.828920753666281</v>
      </c>
      <c r="EJ176" s="50">
        <v>20.509076564785417</v>
      </c>
      <c r="EK176" s="50">
        <v>35.911041396352473</v>
      </c>
      <c r="EL176" s="50">
        <v>33.423777103413926</v>
      </c>
      <c r="EM176" s="50">
        <v>20.642758339227566</v>
      </c>
      <c r="EN176" s="50">
        <v>50.357030545424642</v>
      </c>
      <c r="EO176" s="50">
        <v>70.985135109588057</v>
      </c>
      <c r="EP176" s="50">
        <v>88.446143755739413</v>
      </c>
      <c r="EQ176" s="50">
        <v>72.152630575503423</v>
      </c>
      <c r="ES176" s="50">
        <v>4.2792002339597515</v>
      </c>
      <c r="ET176" s="50">
        <v>1.2403020300814251</v>
      </c>
      <c r="EU176" s="50">
        <v>17.894267768849311</v>
      </c>
      <c r="EV176" s="50">
        <v>10.89704732058421</v>
      </c>
      <c r="EW176" s="50">
        <v>8.6255588654772293</v>
      </c>
      <c r="EX176" s="50">
        <v>5.3447789427427255</v>
      </c>
      <c r="EY176" s="50">
        <v>3.770010430037201</v>
      </c>
      <c r="EZ176" s="50">
        <v>4.3117828374615108</v>
      </c>
      <c r="FA176" s="50">
        <v>6.21951225873247</v>
      </c>
      <c r="FB176" s="50">
        <v>4.6926825414109876</v>
      </c>
      <c r="FC176" s="50">
        <v>0</v>
      </c>
      <c r="FD176" s="50">
        <v>3.6615513148082997</v>
      </c>
      <c r="FF176" s="50">
        <v>95.470109073346208</v>
      </c>
      <c r="FG176" s="50">
        <v>88.817698577274641</v>
      </c>
      <c r="FH176" s="50">
        <v>106.99641758291233</v>
      </c>
      <c r="FI176" s="50">
        <v>89.370953397365341</v>
      </c>
      <c r="FJ176" s="50">
        <v>47.21224369668915</v>
      </c>
      <c r="FK176" s="50">
        <v>5.8259335472810818</v>
      </c>
      <c r="FL176" s="50">
        <v>23.185536245960236</v>
      </c>
      <c r="FM176" s="50">
        <v>29.921112710437136</v>
      </c>
      <c r="FN176" s="50">
        <v>47.550841368083304</v>
      </c>
      <c r="FO176" s="50">
        <v>59.040570100660425</v>
      </c>
      <c r="FP176" s="50">
        <v>99.066389095903006</v>
      </c>
      <c r="FQ176" s="50">
        <v>112.55804741199648</v>
      </c>
      <c r="FS176" s="50">
        <v>10.618104575112854</v>
      </c>
      <c r="FT176" s="50">
        <v>1.1543228616157617</v>
      </c>
      <c r="FU176" s="50">
        <v>5.1442159656110009</v>
      </c>
      <c r="FV176" s="50">
        <v>1.2531061486882145</v>
      </c>
      <c r="FW176" s="50">
        <v>4.5445036877205958</v>
      </c>
      <c r="FX176" s="50">
        <v>0.9991031328603478</v>
      </c>
      <c r="FY176" s="50">
        <v>1.0686058372968052</v>
      </c>
      <c r="FZ176" s="50">
        <v>4.6467512290846908</v>
      </c>
      <c r="GA176" s="50">
        <v>6.4521749305601377</v>
      </c>
      <c r="GB176" s="50">
        <v>0</v>
      </c>
      <c r="GC176" s="50">
        <v>3.3698979953839618</v>
      </c>
      <c r="GD176" s="50">
        <v>1.142240927650841</v>
      </c>
    </row>
    <row r="177" spans="4:186" ht="15.75" thickBot="1" x14ac:dyDescent="0.3">
      <c r="D177" s="39">
        <v>0.5</v>
      </c>
      <c r="E177" s="50">
        <v>34.792663414058801</v>
      </c>
      <c r="F177" s="50">
        <v>27.854007847744501</v>
      </c>
      <c r="G177" s="50">
        <v>38.402816365303131</v>
      </c>
      <c r="H177" s="50">
        <v>10.524094066273685</v>
      </c>
      <c r="I177" s="50">
        <v>18.510196299468003</v>
      </c>
      <c r="J177" s="50">
        <v>19.112511249810289</v>
      </c>
      <c r="K177" s="50">
        <v>12.609840808121367</v>
      </c>
      <c r="L177" s="50">
        <v>22.825518871611777</v>
      </c>
      <c r="M177" s="50">
        <v>31.141390109214917</v>
      </c>
      <c r="N177" s="50">
        <v>35.515146273956475</v>
      </c>
      <c r="O177" s="50">
        <v>10.07526086405846</v>
      </c>
      <c r="P177" s="50">
        <v>9.1313498482621736</v>
      </c>
      <c r="R177" s="50">
        <v>24.776768271781375</v>
      </c>
      <c r="S177" s="50">
        <v>16.921736047309476</v>
      </c>
      <c r="T177" s="50">
        <v>23.0771365121666</v>
      </c>
      <c r="U177" s="50">
        <v>5.2415841576342448</v>
      </c>
      <c r="V177" s="50">
        <v>28.223877444490032</v>
      </c>
      <c r="W177" s="50">
        <v>8.9411502883625342</v>
      </c>
      <c r="X177" s="50">
        <v>9.6763653433798638</v>
      </c>
      <c r="Y177" s="50">
        <v>11.132834259036049</v>
      </c>
      <c r="Z177" s="50">
        <v>21.793321723811488</v>
      </c>
      <c r="AA177" s="50">
        <v>13.881331048481787</v>
      </c>
      <c r="AB177" s="50">
        <v>3.5843132426537561</v>
      </c>
      <c r="AC177" s="50">
        <v>9.131349848262186</v>
      </c>
      <c r="AE177" s="50">
        <v>22.046639841729238</v>
      </c>
      <c r="AF177" s="50">
        <v>5.9855077338418878</v>
      </c>
      <c r="AG177" s="50">
        <v>45.581704266758024</v>
      </c>
      <c r="AH177" s="50">
        <v>20.18399809818105</v>
      </c>
      <c r="AI177" s="50">
        <v>15.155121258181318</v>
      </c>
      <c r="AJ177" s="50">
        <v>13.705408017884897</v>
      </c>
      <c r="AK177" s="50">
        <v>12.165379714419982</v>
      </c>
      <c r="AL177" s="50">
        <v>8.6255588654772382</v>
      </c>
      <c r="AM177" s="50">
        <v>20.04792666053423</v>
      </c>
      <c r="AN177" s="50">
        <v>19.203863644817236</v>
      </c>
      <c r="AO177" s="50">
        <v>4.673890868727244</v>
      </c>
      <c r="AP177" s="50">
        <v>19.108269366734138</v>
      </c>
      <c r="AR177" s="50">
        <v>23.879960334683737</v>
      </c>
      <c r="AS177" s="50">
        <v>6.0608278424496564</v>
      </c>
      <c r="AT177" s="50">
        <v>11.111062099123531</v>
      </c>
      <c r="AU177" s="50">
        <v>21.507511333814538</v>
      </c>
      <c r="AV177" s="50">
        <v>14.7572535951316</v>
      </c>
      <c r="AW177" s="50">
        <v>5.3318061839866076</v>
      </c>
      <c r="AX177" s="50">
        <v>6.4403114101263128</v>
      </c>
      <c r="AY177" s="50">
        <v>5.8077653684540342</v>
      </c>
      <c r="AZ177" s="50">
        <v>5.7302041753623012</v>
      </c>
      <c r="BA177" s="50">
        <v>10.119490334343212</v>
      </c>
      <c r="BB177" s="50">
        <v>6.5855618098423667</v>
      </c>
      <c r="BC177" s="50">
        <v>5.2552384195831019</v>
      </c>
      <c r="BE177" s="50">
        <v>33.517009342929633</v>
      </c>
      <c r="BF177" s="50">
        <v>18.49462843123489</v>
      </c>
      <c r="BG177" s="50">
        <v>41.604384569520256</v>
      </c>
      <c r="BH177" s="50">
        <v>37.863801705495227</v>
      </c>
      <c r="BI177" s="50">
        <v>13.064997732182665</v>
      </c>
      <c r="BJ177" s="50">
        <v>10.720461225502332</v>
      </c>
      <c r="BK177" s="50">
        <v>19.849318539480269</v>
      </c>
      <c r="BL177" s="50">
        <v>16.443317693839528</v>
      </c>
      <c r="BM177" s="50">
        <v>31.1413901092149</v>
      </c>
      <c r="BN177" s="50">
        <v>46.392198397847672</v>
      </c>
      <c r="BO177" s="50">
        <v>23.903343503542715</v>
      </c>
      <c r="BP177" s="50">
        <v>14.058753109869583</v>
      </c>
      <c r="BR177" s="50">
        <v>23.879960334683734</v>
      </c>
      <c r="BS177" s="50">
        <v>25.247149171002523</v>
      </c>
      <c r="BT177" s="50">
        <v>26.557867920467235</v>
      </c>
      <c r="BU177" s="50">
        <v>10.545793222470747</v>
      </c>
      <c r="BV177" s="50">
        <v>16.55870897749654</v>
      </c>
      <c r="BW177" s="50">
        <v>21.224210788341889</v>
      </c>
      <c r="BX177" s="50">
        <v>10.263269861837884</v>
      </c>
      <c r="BY177" s="50">
        <v>9.0741997026230319</v>
      </c>
      <c r="BZ177" s="50">
        <v>19.01404973738153</v>
      </c>
      <c r="CA177" s="50">
        <v>20.375973185434447</v>
      </c>
      <c r="CB177" s="50">
        <v>30.232210702793068</v>
      </c>
      <c r="CC177" s="50">
        <v>41.928573126720423</v>
      </c>
      <c r="CE177" s="50">
        <v>6.257118942273757</v>
      </c>
      <c r="CF177" s="50">
        <v>18.736913079897906</v>
      </c>
      <c r="CG177" s="50">
        <v>28.01634976805661</v>
      </c>
      <c r="CH177" s="50">
        <v>17.764663256696249</v>
      </c>
      <c r="CI177" s="50">
        <v>20.144430263042405</v>
      </c>
      <c r="CJ177" s="50">
        <v>5.1904886539959225</v>
      </c>
      <c r="CK177" s="50">
        <v>6.31311072744756</v>
      </c>
      <c r="CL177" s="50">
        <v>3.8603263176927047</v>
      </c>
      <c r="CM177" s="50">
        <v>6.9502199953759352</v>
      </c>
      <c r="CN177" s="50">
        <v>12.609840808121367</v>
      </c>
      <c r="CO177" s="50">
        <v>4.0185385947216492</v>
      </c>
      <c r="CP177" s="50">
        <v>4.5219876080988239</v>
      </c>
      <c r="CR177" s="50">
        <v>31.550422439393785</v>
      </c>
      <c r="CS177" s="50">
        <v>9.7773427221733211</v>
      </c>
      <c r="CT177" s="50">
        <v>19.621790368706183</v>
      </c>
      <c r="CU177" s="50">
        <v>35.558810444171648</v>
      </c>
      <c r="CV177" s="50">
        <v>10.058283905942398</v>
      </c>
      <c r="CW177" s="50">
        <v>14.630551333015493</v>
      </c>
      <c r="CX177" s="50">
        <v>9.1313498482621736</v>
      </c>
      <c r="CY177" s="50">
        <v>14.968571462032125</v>
      </c>
      <c r="CZ177" s="50">
        <v>16.691105866582127</v>
      </c>
      <c r="DA177" s="50">
        <v>17.143769196923369</v>
      </c>
      <c r="DB177" s="50">
        <v>9.4363039133776017</v>
      </c>
      <c r="DC177" s="50">
        <v>5.9012218834108996</v>
      </c>
      <c r="DD177" s="81"/>
      <c r="DE177" s="50">
        <v>8.515758169591555</v>
      </c>
      <c r="DF177" s="50">
        <v>10.502424696147715</v>
      </c>
      <c r="DG177" s="50">
        <v>11.330064966310641</v>
      </c>
      <c r="DH177" s="50">
        <v>24.635815135676051</v>
      </c>
      <c r="DI177" s="50">
        <v>18.077588388375919</v>
      </c>
      <c r="DJ177" s="50">
        <v>14.388802966908026</v>
      </c>
      <c r="DK177" s="50">
        <v>5.2428244756976401</v>
      </c>
      <c r="DL177" s="50">
        <v>5.6759754752413807</v>
      </c>
      <c r="DM177" s="50">
        <v>10.351571396829195</v>
      </c>
      <c r="DN177" s="50">
        <v>5.2676719438176391</v>
      </c>
      <c r="DO177" s="50">
        <v>18.398302435550463</v>
      </c>
      <c r="DP177" s="50">
        <v>14.084221859317523</v>
      </c>
      <c r="DQ177" s="81"/>
      <c r="DS177" s="50">
        <v>50.281212230476427</v>
      </c>
      <c r="DT177" s="50">
        <v>14.727228673330064</v>
      </c>
      <c r="DU177" s="50">
        <v>33.377225888514857</v>
      </c>
      <c r="DV177" s="50">
        <v>26.429972670718634</v>
      </c>
      <c r="DW177" s="50">
        <v>30.443233879279742</v>
      </c>
      <c r="DX177" s="50">
        <v>18.655917890753809</v>
      </c>
      <c r="DY177" s="50">
        <v>16.472115091319932</v>
      </c>
      <c r="DZ177" s="50">
        <v>17.232699234980405</v>
      </c>
      <c r="EA177" s="50">
        <v>18.62358528462493</v>
      </c>
      <c r="EB177" s="50">
        <v>32.136623153896785</v>
      </c>
      <c r="EC177" s="50">
        <v>14.308815981457158</v>
      </c>
      <c r="ED177" s="50">
        <v>42.819382500944194</v>
      </c>
      <c r="EF177" s="50">
        <v>87.551893749192729</v>
      </c>
      <c r="EG177" s="50">
        <v>40.959124502455936</v>
      </c>
      <c r="EH177" s="50">
        <v>85.32440203589141</v>
      </c>
      <c r="EI177" s="50">
        <v>30.052524929490172</v>
      </c>
      <c r="EJ177" s="50">
        <v>20.844368234752874</v>
      </c>
      <c r="EK177" s="50">
        <v>37.498893794167593</v>
      </c>
      <c r="EL177" s="50">
        <v>36.989979280725535</v>
      </c>
      <c r="EM177" s="50">
        <v>20.777019762733964</v>
      </c>
      <c r="EN177" s="50">
        <v>51.380776504290644</v>
      </c>
      <c r="EO177" s="50">
        <v>72.152630575503395</v>
      </c>
      <c r="EP177" s="50">
        <v>91.154357142518535</v>
      </c>
      <c r="EQ177" s="50">
        <v>72.152630575503423</v>
      </c>
      <c r="ES177" s="50">
        <v>6.5980849383153846</v>
      </c>
      <c r="ET177" s="50">
        <v>3.4690468806517125</v>
      </c>
      <c r="EU177" s="50">
        <v>16.616606508993705</v>
      </c>
      <c r="EV177" s="50">
        <v>12.283639459664547</v>
      </c>
      <c r="EW177" s="50">
        <v>11.220207315907301</v>
      </c>
      <c r="EX177" s="50">
        <v>6.6754999630796705</v>
      </c>
      <c r="EY177" s="50">
        <v>3.8502207565525368</v>
      </c>
      <c r="EZ177" s="50">
        <v>5.7021722438861664</v>
      </c>
      <c r="FA177" s="50">
        <v>8.7672279361144003</v>
      </c>
      <c r="FB177" s="50">
        <v>5.7944955364966892</v>
      </c>
      <c r="FC177" s="50">
        <v>1.0335160293126986</v>
      </c>
      <c r="FD177" s="50">
        <v>4.2683759551994642</v>
      </c>
      <c r="FF177" s="50">
        <v>109.68822134163588</v>
      </c>
      <c r="FG177" s="50">
        <v>89.720922526007115</v>
      </c>
      <c r="FH177" s="50">
        <v>91.178328805708162</v>
      </c>
      <c r="FI177" s="50">
        <v>104.63444123996284</v>
      </c>
      <c r="FJ177" s="50">
        <v>49.608358278615086</v>
      </c>
      <c r="FK177" s="50">
        <v>5.1904886539959163</v>
      </c>
      <c r="FL177" s="50">
        <v>16.93745672267735</v>
      </c>
      <c r="FM177" s="50">
        <v>40.90771775453468</v>
      </c>
      <c r="FN177" s="50">
        <v>45.382479348527383</v>
      </c>
      <c r="FO177" s="50">
        <v>71.062573431975736</v>
      </c>
      <c r="FP177" s="50">
        <v>101.06767039379596</v>
      </c>
      <c r="FQ177" s="50">
        <v>90.277526580166239</v>
      </c>
      <c r="FS177" s="50">
        <v>12.327892194924827</v>
      </c>
      <c r="FT177" s="50">
        <v>4.0285152280992893</v>
      </c>
      <c r="FU177" s="50">
        <v>12.004301760956855</v>
      </c>
      <c r="FV177" s="50">
        <v>3.4955315875508672</v>
      </c>
      <c r="FW177" s="50">
        <v>3.5075364755854896</v>
      </c>
      <c r="FX177" s="50">
        <v>6.4227801014570831</v>
      </c>
      <c r="FY177" s="50">
        <v>4.4326670034221722</v>
      </c>
      <c r="FZ177" s="50">
        <v>6.5980849383153846</v>
      </c>
      <c r="GA177" s="50">
        <v>9.255997297300663</v>
      </c>
      <c r="GB177" s="50">
        <v>0</v>
      </c>
      <c r="GC177" s="50">
        <v>4.3492742820807875</v>
      </c>
      <c r="GD177" s="50">
        <v>0.91111954278472462</v>
      </c>
    </row>
    <row r="178" spans="4:186" ht="15.75" thickBot="1" x14ac:dyDescent="0.3">
      <c r="D178" s="39">
        <v>0.54166666666666696</v>
      </c>
      <c r="E178" s="50">
        <v>29.319557552612512</v>
      </c>
      <c r="F178" s="50">
        <v>29.72071437534165</v>
      </c>
      <c r="G178" s="50">
        <v>38.505087460422523</v>
      </c>
      <c r="H178" s="50">
        <v>11.926579597366894</v>
      </c>
      <c r="I178" s="50">
        <v>23.953853919284455</v>
      </c>
      <c r="J178" s="50">
        <v>18.270388857355528</v>
      </c>
      <c r="K178" s="50">
        <v>15.101664089694562</v>
      </c>
      <c r="L178" s="50">
        <v>21.837337702951299</v>
      </c>
      <c r="M178" s="50">
        <v>28.467285319203064</v>
      </c>
      <c r="N178" s="50">
        <v>32.045969827564484</v>
      </c>
      <c r="O178" s="50">
        <v>11.346972948095969</v>
      </c>
      <c r="P178" s="50">
        <v>8.717777178605342</v>
      </c>
      <c r="R178" s="50">
        <v>30.662564695188458</v>
      </c>
      <c r="S178" s="50">
        <v>15.108339349988304</v>
      </c>
      <c r="T178" s="50">
        <v>29.834677195209778</v>
      </c>
      <c r="U178" s="50">
        <v>5.7574475728441588</v>
      </c>
      <c r="V178" s="50">
        <v>28.265505575610714</v>
      </c>
      <c r="W178" s="50">
        <v>9.8453364975654587</v>
      </c>
      <c r="X178" s="50">
        <v>10.408404876568925</v>
      </c>
      <c r="Y178" s="50">
        <v>11.045915973064481</v>
      </c>
      <c r="Z178" s="50">
        <v>21.757457789612207</v>
      </c>
      <c r="AA178" s="50">
        <v>12.992414577852793</v>
      </c>
      <c r="AB178" s="50">
        <v>3.9332674409114956</v>
      </c>
      <c r="AC178" s="50">
        <v>9.3235825470843885</v>
      </c>
      <c r="AE178" s="50">
        <v>18.447977204403951</v>
      </c>
      <c r="AF178" s="50">
        <v>9.5360281608420792</v>
      </c>
      <c r="AG178" s="50">
        <v>48.700541997944789</v>
      </c>
      <c r="AH178" s="50">
        <v>25.224538097635573</v>
      </c>
      <c r="AI178" s="50">
        <v>14.495915206030658</v>
      </c>
      <c r="AJ178" s="50">
        <v>11.879501048138653</v>
      </c>
      <c r="AK178" s="50">
        <v>10.830602093648727</v>
      </c>
      <c r="AL178" s="50">
        <v>6.729072543825974</v>
      </c>
      <c r="AM178" s="50">
        <v>20.286454746256879</v>
      </c>
      <c r="AN178" s="50">
        <v>20.409194874309033</v>
      </c>
      <c r="AO178" s="50">
        <v>5.2672571773856767</v>
      </c>
      <c r="AP178" s="50">
        <v>18.200495085485478</v>
      </c>
      <c r="AR178" s="50">
        <v>24.213681693981101</v>
      </c>
      <c r="AS178" s="50">
        <v>6.2287506811102373</v>
      </c>
      <c r="AT178" s="50">
        <v>9.9568224966480816</v>
      </c>
      <c r="AU178" s="50">
        <v>22.190429447956308</v>
      </c>
      <c r="AV178" s="50">
        <v>14.8098953539071</v>
      </c>
      <c r="AW178" s="50">
        <v>6.6754999630796705</v>
      </c>
      <c r="AX178" s="50">
        <v>5.9956756383528669</v>
      </c>
      <c r="AY178" s="50">
        <v>5.9415796444867857</v>
      </c>
      <c r="AZ178" s="50">
        <v>5.7847771835373445</v>
      </c>
      <c r="BA178" s="50">
        <v>10.894899695970647</v>
      </c>
      <c r="BB178" s="50">
        <v>9.375943943941893</v>
      </c>
      <c r="BC178" s="50">
        <v>5.4057374263442108</v>
      </c>
      <c r="BE178" s="50">
        <v>31.910309740652028</v>
      </c>
      <c r="BF178" s="50">
        <v>19.192466693396678</v>
      </c>
      <c r="BG178" s="50">
        <v>44.610292706093617</v>
      </c>
      <c r="BH178" s="50">
        <v>39.347106133689095</v>
      </c>
      <c r="BI178" s="50">
        <v>16.414553879326139</v>
      </c>
      <c r="BJ178" s="50">
        <v>11.030751940703258</v>
      </c>
      <c r="BK178" s="50">
        <v>18.323957606170456</v>
      </c>
      <c r="BL178" s="50">
        <v>16.414553879326128</v>
      </c>
      <c r="BM178" s="50">
        <v>33.205362235010639</v>
      </c>
      <c r="BN178" s="50">
        <v>47.448304479113311</v>
      </c>
      <c r="BO178" s="50">
        <v>21.543100148445411</v>
      </c>
      <c r="BP178" s="50">
        <v>10.346037770041422</v>
      </c>
      <c r="BR178" s="50">
        <v>28.894848255061778</v>
      </c>
      <c r="BS178" s="50">
        <v>28.96433846720004</v>
      </c>
      <c r="BT178" s="50">
        <v>26.637184546847553</v>
      </c>
      <c r="BU178" s="50">
        <v>12.672282605340893</v>
      </c>
      <c r="BV178" s="50">
        <v>17.621617172220944</v>
      </c>
      <c r="BW178" s="50">
        <v>20.492407037101234</v>
      </c>
      <c r="BX178" s="50">
        <v>12.096171020238234</v>
      </c>
      <c r="BY178" s="50">
        <v>10.83060209364872</v>
      </c>
      <c r="BZ178" s="50">
        <v>25.782406783367843</v>
      </c>
      <c r="CA178" s="50">
        <v>22.861351704748429</v>
      </c>
      <c r="CB178" s="50">
        <v>30.958116092679454</v>
      </c>
      <c r="CC178" s="50">
        <v>55.031685398492343</v>
      </c>
      <c r="CE178" s="50">
        <v>9.9973247759050903</v>
      </c>
      <c r="CF178" s="50">
        <v>22.66855383577532</v>
      </c>
      <c r="CG178" s="50">
        <v>30.224951487832225</v>
      </c>
      <c r="CH178" s="50">
        <v>19.244321209433512</v>
      </c>
      <c r="CI178" s="50">
        <v>21.906957218216245</v>
      </c>
      <c r="CJ178" s="50">
        <v>5.9505729522116928</v>
      </c>
      <c r="CK178" s="50">
        <v>6.7878414057431264</v>
      </c>
      <c r="CL178" s="50">
        <v>4.1293171775597983</v>
      </c>
      <c r="CM178" s="50">
        <v>9.4969223833588092</v>
      </c>
      <c r="CN178" s="50">
        <v>13.931869825582256</v>
      </c>
      <c r="CO178" s="50">
        <v>4.8542530693878936</v>
      </c>
      <c r="CP178" s="50">
        <v>4.8440479156138991</v>
      </c>
      <c r="CR178" s="50">
        <v>31.82008271666653</v>
      </c>
      <c r="CS178" s="50">
        <v>8.8153113462899988</v>
      </c>
      <c r="CT178" s="50">
        <v>22.575736890924961</v>
      </c>
      <c r="CU178" s="50">
        <v>32.633690036747346</v>
      </c>
      <c r="CV178" s="50">
        <v>11.64147626180077</v>
      </c>
      <c r="CW178" s="50">
        <v>16.42222094730208</v>
      </c>
      <c r="CX178" s="50">
        <v>9.6367352274921227</v>
      </c>
      <c r="CY178" s="50">
        <v>18.354910230725366</v>
      </c>
      <c r="CZ178" s="50">
        <v>18.981304538374811</v>
      </c>
      <c r="DA178" s="50">
        <v>18.886450888152368</v>
      </c>
      <c r="DB178" s="50">
        <v>11.075561981939172</v>
      </c>
      <c r="DC178" s="50">
        <v>6.7584143886825405</v>
      </c>
      <c r="DD178" s="81"/>
      <c r="DE178" s="50">
        <v>6.3553230669766565</v>
      </c>
      <c r="DF178" s="50">
        <v>13.024352511047542</v>
      </c>
      <c r="DG178" s="50">
        <v>14.495915206030663</v>
      </c>
      <c r="DH178" s="50">
        <v>28.901892915312359</v>
      </c>
      <c r="DI178" s="50">
        <v>21.837337702951299</v>
      </c>
      <c r="DJ178" s="50">
        <v>18.688287897232634</v>
      </c>
      <c r="DK178" s="50">
        <v>6.369435548282862</v>
      </c>
      <c r="DL178" s="50">
        <v>6.3977231556685208</v>
      </c>
      <c r="DM178" s="50">
        <v>11.210719900471735</v>
      </c>
      <c r="DN178" s="50">
        <v>6.2014592052576321</v>
      </c>
      <c r="DO178" s="50">
        <v>24.209956703213727</v>
      </c>
      <c r="DP178" s="50">
        <v>16.242675137326668</v>
      </c>
      <c r="DQ178" s="81"/>
      <c r="DS178" s="50">
        <v>60.627474741519244</v>
      </c>
      <c r="DT178" s="50">
        <v>14.438467788691874</v>
      </c>
      <c r="DU178" s="50">
        <v>36.247562289997205</v>
      </c>
      <c r="DV178" s="50">
        <v>30.277243779860004</v>
      </c>
      <c r="DW178" s="50">
        <v>29.234285019926791</v>
      </c>
      <c r="DX178" s="50">
        <v>18.818142359021312</v>
      </c>
      <c r="DY178" s="50">
        <v>13.982531120870275</v>
      </c>
      <c r="DZ178" s="50">
        <v>17.621617172220944</v>
      </c>
      <c r="EA178" s="50">
        <v>20.63048006364966</v>
      </c>
      <c r="EB178" s="50">
        <v>29.404995743396032</v>
      </c>
      <c r="EC178" s="50">
        <v>14.388802966908026</v>
      </c>
      <c r="ED178" s="50">
        <v>44.157973808723433</v>
      </c>
      <c r="EF178" s="50">
        <v>86.933258841750927</v>
      </c>
      <c r="EG178" s="50">
        <v>40.723389114183071</v>
      </c>
      <c r="EH178" s="50">
        <v>82.897441651042655</v>
      </c>
      <c r="EI178" s="50">
        <v>29.828920753666281</v>
      </c>
      <c r="EJ178" s="50">
        <v>20.945663583963281</v>
      </c>
      <c r="EK178" s="50">
        <v>37.602912857830169</v>
      </c>
      <c r="EL178" s="50">
        <v>38.915987569396748</v>
      </c>
      <c r="EM178" s="50">
        <v>20.945663583963242</v>
      </c>
      <c r="EN178" s="50">
        <v>54.602125186456931</v>
      </c>
      <c r="EO178" s="50">
        <v>69.830302159493925</v>
      </c>
      <c r="EP178" s="50">
        <v>90.983496161455832</v>
      </c>
      <c r="EQ178" s="50">
        <v>73.253778321522859</v>
      </c>
      <c r="ES178" s="50">
        <v>8.5522542264843384</v>
      </c>
      <c r="ET178" s="50">
        <v>4.5195795915543702</v>
      </c>
      <c r="EU178" s="50">
        <v>17.985772370421905</v>
      </c>
      <c r="EV178" s="50">
        <v>13.550837211638019</v>
      </c>
      <c r="EW178" s="50">
        <v>9.2271324616901378</v>
      </c>
      <c r="EX178" s="50">
        <v>6.9502199953759449</v>
      </c>
      <c r="EY178" s="50">
        <v>3.9933119314423378</v>
      </c>
      <c r="EZ178" s="50">
        <v>5.4310965911674334</v>
      </c>
      <c r="FA178" s="50">
        <v>10.012203086697877</v>
      </c>
      <c r="FB178" s="50">
        <v>6.1737535462137565</v>
      </c>
      <c r="FC178" s="50">
        <v>1.1146465467663247</v>
      </c>
      <c r="FD178" s="50">
        <v>5.3176021528414923</v>
      </c>
      <c r="FF178" s="50">
        <v>89.785253949532347</v>
      </c>
      <c r="FG178" s="50">
        <v>95.269145077411864</v>
      </c>
      <c r="FH178" s="50">
        <v>96.312623196704848</v>
      </c>
      <c r="FI178" s="50">
        <v>107.65255904792623</v>
      </c>
      <c r="FJ178" s="50">
        <v>40.535831698326511</v>
      </c>
      <c r="FK178" s="50">
        <v>5.0892959766388488</v>
      </c>
      <c r="FL178" s="50">
        <v>19.108269366734138</v>
      </c>
      <c r="FM178" s="50">
        <v>39.79883478911372</v>
      </c>
      <c r="FN178" s="50">
        <v>56.77689697959503</v>
      </c>
      <c r="FO178" s="50">
        <v>61.959642747619405</v>
      </c>
      <c r="FP178" s="50">
        <v>95.143432728017629</v>
      </c>
      <c r="FQ178" s="50">
        <v>87.59216585815912</v>
      </c>
      <c r="FS178" s="50">
        <v>11.86737188949288</v>
      </c>
      <c r="FT178" s="50">
        <v>4.3719463874689142</v>
      </c>
      <c r="FU178" s="50">
        <v>10.325304233590186</v>
      </c>
      <c r="FV178" s="50">
        <v>3.8805904565840814</v>
      </c>
      <c r="FW178" s="50">
        <v>1.1920410806701589</v>
      </c>
      <c r="FX178" s="50">
        <v>4.4061020647999545</v>
      </c>
      <c r="FY178" s="50">
        <v>5.2552384195831019</v>
      </c>
      <c r="FZ178" s="50">
        <v>8.9794802237102154</v>
      </c>
      <c r="GA178" s="50">
        <v>6.1622339194830582</v>
      </c>
      <c r="GB178" s="50">
        <v>3.5839923743163968</v>
      </c>
      <c r="GC178" s="50">
        <v>4.8299413296848899</v>
      </c>
      <c r="GD178" s="50">
        <v>3.4603081670054654</v>
      </c>
    </row>
    <row r="179" spans="4:186" ht="15.75" thickBot="1" x14ac:dyDescent="0.3">
      <c r="D179" s="39">
        <v>0.58333333333333304</v>
      </c>
      <c r="E179" s="50">
        <v>32.684135585779778</v>
      </c>
      <c r="F179" s="50">
        <v>28.313130680305878</v>
      </c>
      <c r="G179" s="50">
        <v>34.363913400554338</v>
      </c>
      <c r="H179" s="50">
        <v>13.627976517765118</v>
      </c>
      <c r="I179" s="50">
        <v>23.11323213104043</v>
      </c>
      <c r="J179" s="50">
        <v>20.908483941297209</v>
      </c>
      <c r="K179" s="50">
        <v>16.99623326972246</v>
      </c>
      <c r="L179" s="50">
        <v>18.635053865223842</v>
      </c>
      <c r="M179" s="50">
        <v>23.675090313631419</v>
      </c>
      <c r="N179" s="50">
        <v>33.610414796031478</v>
      </c>
      <c r="O179" s="50">
        <v>8.9217130119387065</v>
      </c>
      <c r="P179" s="50">
        <v>6.1323499723088899</v>
      </c>
      <c r="R179" s="50">
        <v>28.348884594441049</v>
      </c>
      <c r="S179" s="50">
        <v>14.153506334198491</v>
      </c>
      <c r="T179" s="50">
        <v>29.191710825134749</v>
      </c>
      <c r="U179" s="50">
        <v>6.2482840509709838</v>
      </c>
      <c r="V179" s="50">
        <v>27.974966687943198</v>
      </c>
      <c r="W179" s="50">
        <v>10.720461225502355</v>
      </c>
      <c r="X179" s="50">
        <v>9.2271324616901538</v>
      </c>
      <c r="Y179" s="50">
        <v>11.77666625633935</v>
      </c>
      <c r="Z179" s="50">
        <v>21.50751133381457</v>
      </c>
      <c r="AA179" s="50">
        <v>10.366799043661036</v>
      </c>
      <c r="AB179" s="50">
        <v>4.3606005115080757</v>
      </c>
      <c r="AC179" s="50">
        <v>9.5381336574599551</v>
      </c>
      <c r="AE179" s="50">
        <v>19.331817897137061</v>
      </c>
      <c r="AF179" s="50">
        <v>8.5901634860339282</v>
      </c>
      <c r="AG179" s="50">
        <v>54.252334087760879</v>
      </c>
      <c r="AH179" s="50">
        <v>28.51054866335587</v>
      </c>
      <c r="AI179" s="50">
        <v>14.600077074024131</v>
      </c>
      <c r="AJ179" s="50">
        <v>12.428435299770536</v>
      </c>
      <c r="AK179" s="50">
        <v>12.258067924722186</v>
      </c>
      <c r="AL179" s="50">
        <v>9.8359723029648052</v>
      </c>
      <c r="AM179" s="50">
        <v>16.333238607613129</v>
      </c>
      <c r="AN179" s="50">
        <v>21.047286572831975</v>
      </c>
      <c r="AO179" s="50">
        <v>5.4099584600628203</v>
      </c>
      <c r="AP179" s="50">
        <v>18.510196299468003</v>
      </c>
      <c r="AR179" s="50">
        <v>26.557867920467253</v>
      </c>
      <c r="AS179" s="50">
        <v>5.2251242054690508</v>
      </c>
      <c r="AT179" s="50">
        <v>9.7759156506485496</v>
      </c>
      <c r="AU179" s="50">
        <v>24.209956703213717</v>
      </c>
      <c r="AV179" s="50">
        <v>16.674638842598856</v>
      </c>
      <c r="AW179" s="50">
        <v>8.9217130119386976</v>
      </c>
      <c r="AX179" s="50">
        <v>6.7584143886825325</v>
      </c>
      <c r="AY179" s="50">
        <v>6.787841405743122</v>
      </c>
      <c r="AZ179" s="50">
        <v>6.0628449806100981</v>
      </c>
      <c r="BA179" s="50">
        <v>9.3623499925374887</v>
      </c>
      <c r="BB179" s="50">
        <v>8.5388602566605432</v>
      </c>
      <c r="BC179" s="50">
        <v>6.2153430640009955</v>
      </c>
      <c r="BE179" s="50">
        <v>35.176755605953147</v>
      </c>
      <c r="BF179" s="50">
        <v>16.824484929338578</v>
      </c>
      <c r="BG179" s="50">
        <v>36.989979280725507</v>
      </c>
      <c r="BH179" s="50">
        <v>35.508680549615036</v>
      </c>
      <c r="BI179" s="50">
        <v>14.942047124210415</v>
      </c>
      <c r="BJ179" s="50">
        <v>10.632888117119187</v>
      </c>
      <c r="BK179" s="50">
        <v>20.676269304021041</v>
      </c>
      <c r="BL179" s="50">
        <v>16.645605815736115</v>
      </c>
      <c r="BM179" s="50">
        <v>30.503080076219199</v>
      </c>
      <c r="BN179" s="50">
        <v>47.389215688297647</v>
      </c>
      <c r="BO179" s="50">
        <v>20.18399809818105</v>
      </c>
      <c r="BP179" s="50">
        <v>9.3042390210029104</v>
      </c>
      <c r="BR179" s="50">
        <v>36.149330467384999</v>
      </c>
      <c r="BS179" s="50">
        <v>38.927033833188126</v>
      </c>
      <c r="BT179" s="50">
        <v>29.619317029488393</v>
      </c>
      <c r="BU179" s="50">
        <v>17.984753942738433</v>
      </c>
      <c r="BV179" s="50">
        <v>19.654187374335944</v>
      </c>
      <c r="BW179" s="50">
        <v>23.222952381156944</v>
      </c>
      <c r="BX179" s="50">
        <v>11.374208027030317</v>
      </c>
      <c r="BY179" s="50">
        <v>13.481413687178858</v>
      </c>
      <c r="BZ179" s="50">
        <v>29.828920753666267</v>
      </c>
      <c r="CA179" s="50">
        <v>23.294274905170095</v>
      </c>
      <c r="CB179" s="50">
        <v>37.811527711446473</v>
      </c>
      <c r="CC179" s="50">
        <v>63.522096805813092</v>
      </c>
      <c r="CE179" s="50">
        <v>10.937905829441121</v>
      </c>
      <c r="CF179" s="50">
        <v>22.906195457583536</v>
      </c>
      <c r="CG179" s="50">
        <v>30.443233879279752</v>
      </c>
      <c r="CH179" s="50">
        <v>19.844968321749612</v>
      </c>
      <c r="CI179" s="50">
        <v>21.525874855965817</v>
      </c>
      <c r="CJ179" s="50">
        <v>6.4669059178709096</v>
      </c>
      <c r="CK179" s="50">
        <v>8.6255588654772382</v>
      </c>
      <c r="CL179" s="50">
        <v>4.3335962001109154</v>
      </c>
      <c r="CM179" s="50">
        <v>9.9494089651643396</v>
      </c>
      <c r="CN179" s="50">
        <v>14.809895353907125</v>
      </c>
      <c r="CO179" s="50">
        <v>5.3318061839866138</v>
      </c>
      <c r="CP179" s="50">
        <v>4.214528285111661</v>
      </c>
      <c r="CR179" s="50">
        <v>39.537802601405424</v>
      </c>
      <c r="CS179" s="50">
        <v>8.5901634860339335</v>
      </c>
      <c r="CT179" s="50">
        <v>23.512771115918095</v>
      </c>
      <c r="CU179" s="50">
        <v>32.115455439683885</v>
      </c>
      <c r="CV179" s="50">
        <v>9.9770599345603888</v>
      </c>
      <c r="CW179" s="50">
        <v>17.237648789541343</v>
      </c>
      <c r="CX179" s="50">
        <v>6.0637560929134215</v>
      </c>
      <c r="CY179" s="50">
        <v>17.173378463611009</v>
      </c>
      <c r="CZ179" s="50">
        <v>22.190429447956308</v>
      </c>
      <c r="DA179" s="50">
        <v>16.73280613505861</v>
      </c>
      <c r="DB179" s="50">
        <v>9.8246094801720343</v>
      </c>
      <c r="DC179" s="50">
        <v>6.426094392283483</v>
      </c>
      <c r="DD179" s="81"/>
      <c r="DE179" s="50">
        <v>5.7021722438861664</v>
      </c>
      <c r="DF179" s="50">
        <v>19.763209527881799</v>
      </c>
      <c r="DG179" s="50">
        <v>19.203863644817236</v>
      </c>
      <c r="DH179" s="50">
        <v>32.115455439683899</v>
      </c>
      <c r="DI179" s="50">
        <v>22.861351704748426</v>
      </c>
      <c r="DJ179" s="50">
        <v>20.978372966363132</v>
      </c>
      <c r="DK179" s="50">
        <v>11.396322488816201</v>
      </c>
      <c r="DL179" s="50">
        <v>10.873438967353071</v>
      </c>
      <c r="DM179" s="50">
        <v>12.044819781038262</v>
      </c>
      <c r="DN179" s="50">
        <v>9.3429528647489501</v>
      </c>
      <c r="DO179" s="50">
        <v>19.443170265838301</v>
      </c>
      <c r="DP179" s="50">
        <v>15.128376932724072</v>
      </c>
      <c r="DQ179" s="81"/>
      <c r="DS179" s="50">
        <v>49.365180485664965</v>
      </c>
      <c r="DT179" s="50">
        <v>12.263046606520765</v>
      </c>
      <c r="DU179" s="50">
        <v>32.730040263888405</v>
      </c>
      <c r="DV179" s="50">
        <v>30.548381672896806</v>
      </c>
      <c r="DW179" s="50">
        <v>31.326872807660994</v>
      </c>
      <c r="DX179" s="50">
        <v>19.112511249810272</v>
      </c>
      <c r="DY179" s="50">
        <v>14.263364885925009</v>
      </c>
      <c r="DZ179" s="50">
        <v>18.200495085485485</v>
      </c>
      <c r="EA179" s="50">
        <v>19.277368119008894</v>
      </c>
      <c r="EB179" s="50">
        <v>20.777019762733939</v>
      </c>
      <c r="EC179" s="50">
        <v>18.948596955905042</v>
      </c>
      <c r="ED179" s="50">
        <v>37.08972748580279</v>
      </c>
      <c r="EF179" s="50">
        <v>85.967017298247924</v>
      </c>
      <c r="EG179" s="50">
        <v>41.731544312245781</v>
      </c>
      <c r="EH179" s="50">
        <v>76.461527014903311</v>
      </c>
      <c r="EI179" s="50">
        <v>29.429233370591625</v>
      </c>
      <c r="EJ179" s="50">
        <v>20.642758339227566</v>
      </c>
      <c r="EK179" s="50">
        <v>36.012104305427563</v>
      </c>
      <c r="EL179" s="50">
        <v>37.390047713196758</v>
      </c>
      <c r="EM179" s="50">
        <v>20.342787567879736</v>
      </c>
      <c r="EN179" s="50">
        <v>57.885609273446036</v>
      </c>
      <c r="EO179" s="50">
        <v>66.812128189832407</v>
      </c>
      <c r="EP179" s="50">
        <v>89.033916845252293</v>
      </c>
      <c r="EQ179" s="50">
        <v>76.787356948354542</v>
      </c>
      <c r="ES179" s="50">
        <v>9.7161039605438919</v>
      </c>
      <c r="ET179" s="50">
        <v>4.1919716669456148</v>
      </c>
      <c r="EU179" s="50">
        <v>19.23579910997384</v>
      </c>
      <c r="EV179" s="50">
        <v>11.324187868667117</v>
      </c>
      <c r="EW179" s="50">
        <v>9.2271324616901431</v>
      </c>
      <c r="EX179" s="50">
        <v>6.4521749305601457</v>
      </c>
      <c r="EY179" s="50">
        <v>5.0468517103308539</v>
      </c>
      <c r="EZ179" s="50">
        <v>5.8476963890142608</v>
      </c>
      <c r="FA179" s="50">
        <v>9.0780022726403331</v>
      </c>
      <c r="FB179" s="50">
        <v>4.8322905228974671</v>
      </c>
      <c r="FC179" s="50">
        <v>1.2387714230595246</v>
      </c>
      <c r="FD179" s="50">
        <v>4.0452624369749266</v>
      </c>
      <c r="FF179" s="50">
        <v>109.50114653034396</v>
      </c>
      <c r="FG179" s="50">
        <v>90.630249316118068</v>
      </c>
      <c r="FH179" s="50">
        <v>104.36990959419828</v>
      </c>
      <c r="FI179" s="50">
        <v>109.13012271326839</v>
      </c>
      <c r="FJ179" s="50">
        <v>38.09708994496183</v>
      </c>
      <c r="FK179" s="50">
        <v>4.6383631346963545</v>
      </c>
      <c r="FL179" s="50">
        <v>21.491451821677231</v>
      </c>
      <c r="FM179" s="50">
        <v>42.929884078763031</v>
      </c>
      <c r="FN179" s="50">
        <v>45.858515482075603</v>
      </c>
      <c r="FO179" s="50">
        <v>58.020698155471806</v>
      </c>
      <c r="FP179" s="50">
        <v>105.15072867254277</v>
      </c>
      <c r="FQ179" s="50">
        <v>107.19906246694639</v>
      </c>
      <c r="FS179" s="50">
        <v>11.154634842129809</v>
      </c>
      <c r="FT179" s="50">
        <v>4.7729565564764185</v>
      </c>
      <c r="FU179" s="50">
        <v>10.766557963805965</v>
      </c>
      <c r="FV179" s="50">
        <v>3.9016044388051272</v>
      </c>
      <c r="FW179" s="50">
        <v>0.94531864933215548</v>
      </c>
      <c r="FX179" s="50">
        <v>4.4634227133303739</v>
      </c>
      <c r="FY179" s="50">
        <v>4.4437671660606854</v>
      </c>
      <c r="FZ179" s="50">
        <v>12.258067924722171</v>
      </c>
      <c r="GA179" s="50">
        <v>12.525595267890965</v>
      </c>
      <c r="GB179" s="50">
        <v>1.2294668918686695</v>
      </c>
      <c r="GC179" s="50">
        <v>5.3188544337421133</v>
      </c>
      <c r="GD179" s="50">
        <v>4.8088328429586582</v>
      </c>
    </row>
    <row r="180" spans="4:186" ht="15.75" thickBot="1" x14ac:dyDescent="0.3">
      <c r="D180" s="39">
        <v>0.625</v>
      </c>
      <c r="E180" s="50">
        <v>32.136623153896821</v>
      </c>
      <c r="F180" s="50">
        <v>31.520021392055423</v>
      </c>
      <c r="G180" s="50">
        <v>37.995542890670116</v>
      </c>
      <c r="H180" s="50">
        <v>12.404224068986096</v>
      </c>
      <c r="I180" s="50">
        <v>23.659191689563311</v>
      </c>
      <c r="J180" s="50">
        <v>16.781382085429527</v>
      </c>
      <c r="K180" s="50">
        <v>15.021714269763638</v>
      </c>
      <c r="L180" s="50">
        <v>15.101664089694562</v>
      </c>
      <c r="M180" s="50">
        <v>30.367444049684117</v>
      </c>
      <c r="N180" s="50">
        <v>28.979459762906536</v>
      </c>
      <c r="O180" s="50">
        <v>5.6489899002066988</v>
      </c>
      <c r="P180" s="50">
        <v>9.0932231758966822</v>
      </c>
      <c r="R180" s="50">
        <v>25.541037117421855</v>
      </c>
      <c r="S180" s="50">
        <v>13.32116693369694</v>
      </c>
      <c r="T180" s="50">
        <v>25.541037117421844</v>
      </c>
      <c r="U180" s="50">
        <v>6.8425063401418571</v>
      </c>
      <c r="V180" s="50">
        <v>28.016349768056596</v>
      </c>
      <c r="W180" s="50">
        <v>11.739009070272731</v>
      </c>
      <c r="X180" s="50">
        <v>8.6071935937258814</v>
      </c>
      <c r="Y180" s="50">
        <v>9.2463690068481412</v>
      </c>
      <c r="Z180" s="50">
        <v>21.471961735504383</v>
      </c>
      <c r="AA180" s="50">
        <v>9.9366124436272933</v>
      </c>
      <c r="AB180" s="50">
        <v>4.7574934263265165</v>
      </c>
      <c r="AC180" s="50">
        <v>9.7360140034567557</v>
      </c>
      <c r="AE180" s="50">
        <v>20.012911004393356</v>
      </c>
      <c r="AF180" s="50">
        <v>8.6308108800674557</v>
      </c>
      <c r="AG180" s="50">
        <v>54.123161918049163</v>
      </c>
      <c r="AH180" s="50">
        <v>27.611184597276345</v>
      </c>
      <c r="AI180" s="50">
        <v>13.333448279205886</v>
      </c>
      <c r="AJ180" s="50">
        <v>13.913324722768278</v>
      </c>
      <c r="AK180" s="50">
        <v>13.407294902345246</v>
      </c>
      <c r="AL180" s="50">
        <v>9.0741997026230266</v>
      </c>
      <c r="AM180" s="50">
        <v>16.422220947302065</v>
      </c>
      <c r="AN180" s="50">
        <v>16.849546223528492</v>
      </c>
      <c r="AO180" s="50">
        <v>5.5819004640252814</v>
      </c>
      <c r="AP180" s="50">
        <v>24.588113489083991</v>
      </c>
      <c r="AR180" s="50">
        <v>21.733185234818514</v>
      </c>
      <c r="AS180" s="50">
        <v>4.7858680640672739</v>
      </c>
      <c r="AT180" s="50">
        <v>9.7759156506485496</v>
      </c>
      <c r="AU180" s="50">
        <v>20.047926660534237</v>
      </c>
      <c r="AV180" s="50">
        <v>14.862662152430948</v>
      </c>
      <c r="AW180" s="50">
        <v>8.9023039259035812</v>
      </c>
      <c r="AX180" s="50">
        <v>6.5692093341270663</v>
      </c>
      <c r="AY180" s="50">
        <v>6.6270450357988446</v>
      </c>
      <c r="AZ180" s="50">
        <v>5.6624719706591637</v>
      </c>
      <c r="BA180" s="50">
        <v>6.6415568081006091</v>
      </c>
      <c r="BB180" s="50">
        <v>6.6304292233110367</v>
      </c>
      <c r="BC180" s="50">
        <v>4.499546023296074</v>
      </c>
      <c r="BE180" s="50">
        <v>33.006371233475932</v>
      </c>
      <c r="BF180" s="50">
        <v>13.594881068490082</v>
      </c>
      <c r="BG180" s="50">
        <v>46.801023654532941</v>
      </c>
      <c r="BH180" s="50">
        <v>44.615966150409136</v>
      </c>
      <c r="BI180" s="50">
        <v>16.73280613505861</v>
      </c>
      <c r="BJ180" s="50">
        <v>12.844859974640972</v>
      </c>
      <c r="BK180" s="50">
        <v>20.945663583963235</v>
      </c>
      <c r="BL180" s="50">
        <v>18.016343081795288</v>
      </c>
      <c r="BM180" s="50">
        <v>30.367444049684103</v>
      </c>
      <c r="BN180" s="50">
        <v>49.365180485665022</v>
      </c>
      <c r="BO180" s="50">
        <v>18.65591789075382</v>
      </c>
      <c r="BP180" s="50">
        <v>9.5381336574599551</v>
      </c>
      <c r="BR180" s="50">
        <v>31.910309740652028</v>
      </c>
      <c r="BS180" s="50">
        <v>35.817366731940076</v>
      </c>
      <c r="BT180" s="50">
        <v>32.36400408126714</v>
      </c>
      <c r="BU180" s="50">
        <v>18.818142359021312</v>
      </c>
      <c r="BV180" s="50">
        <v>23.330596533101417</v>
      </c>
      <c r="BW180" s="50">
        <v>24.596896003641721</v>
      </c>
      <c r="BX180" s="50">
        <v>14.65234460351722</v>
      </c>
      <c r="BY180" s="50">
        <v>16.299834059076151</v>
      </c>
      <c r="BZ180" s="50">
        <v>30.63911938103012</v>
      </c>
      <c r="CA180" s="50">
        <v>20.30963800205155</v>
      </c>
      <c r="CB180" s="50">
        <v>30.232210702793068</v>
      </c>
      <c r="CC180" s="50">
        <v>71.140068052668653</v>
      </c>
      <c r="CE180" s="50">
        <v>9.4207024220558981</v>
      </c>
      <c r="CF180" s="50">
        <v>22.906195457583518</v>
      </c>
      <c r="CG180" s="50">
        <v>29.021827387435852</v>
      </c>
      <c r="CH180" s="50">
        <v>19.014049737381544</v>
      </c>
      <c r="CI180" s="50">
        <v>22.257275110656344</v>
      </c>
      <c r="CJ180" s="50">
        <v>8.7672279361144003</v>
      </c>
      <c r="CK180" s="50">
        <v>9.0552027799009362</v>
      </c>
      <c r="CL180" s="50">
        <v>4.6238983952323691</v>
      </c>
      <c r="CM180" s="50">
        <v>8.7672279361144003</v>
      </c>
      <c r="CN180" s="50">
        <v>13.040773391511419</v>
      </c>
      <c r="CO180" s="50">
        <v>4.0508302688767905</v>
      </c>
      <c r="CP180" s="50">
        <v>3.5743752263910742</v>
      </c>
      <c r="CR180" s="50">
        <v>34.697079227421668</v>
      </c>
      <c r="CS180" s="50">
        <v>8.7946827009709772</v>
      </c>
      <c r="CT180" s="50">
        <v>21.560334627747444</v>
      </c>
      <c r="CU180" s="50">
        <v>34.565143252334401</v>
      </c>
      <c r="CV180" s="50">
        <v>10.533889995585971</v>
      </c>
      <c r="CW180" s="50">
        <v>16.84174671143651</v>
      </c>
      <c r="CX180" s="50">
        <v>9.4012247526500747</v>
      </c>
      <c r="CY180" s="50">
        <v>13.805752279967297</v>
      </c>
      <c r="CZ180" s="50">
        <v>15.205128295957406</v>
      </c>
      <c r="DA180" s="50">
        <v>16.357126920827103</v>
      </c>
      <c r="DB180" s="50">
        <v>6.615450849710018</v>
      </c>
      <c r="DC180" s="50">
        <v>4.8322905228974715</v>
      </c>
      <c r="DD180" s="81"/>
      <c r="DE180" s="50">
        <v>5.9415796444867892</v>
      </c>
      <c r="DF180" s="50">
        <v>21.888294646575037</v>
      </c>
      <c r="DG180" s="50">
        <v>22.897222019924666</v>
      </c>
      <c r="DH180" s="50">
        <v>36.77612657249184</v>
      </c>
      <c r="DI180" s="50">
        <v>23.879960334683737</v>
      </c>
      <c r="DJ180" s="50">
        <v>22.117872243011799</v>
      </c>
      <c r="DK180" s="50">
        <v>10.745266161218515</v>
      </c>
      <c r="DL180" s="50">
        <v>12.304588057063503</v>
      </c>
      <c r="DM180" s="50">
        <v>10.394523920572853</v>
      </c>
      <c r="DN180" s="50">
        <v>10.894899695970652</v>
      </c>
      <c r="DO180" s="50">
        <v>15.288418528051475</v>
      </c>
      <c r="DP180" s="50">
        <v>15.20870443054258</v>
      </c>
      <c r="DQ180" s="81"/>
      <c r="DS180" s="50">
        <v>51.582593162079682</v>
      </c>
      <c r="DT180" s="50">
        <v>12.784809851287676</v>
      </c>
      <c r="DU180" s="50">
        <v>47.566629373499659</v>
      </c>
      <c r="DV180" s="50">
        <v>26.63453811839403</v>
      </c>
      <c r="DW180" s="50">
        <v>31.685061329734811</v>
      </c>
      <c r="DX180" s="50">
        <v>18.206655000286155</v>
      </c>
      <c r="DY180" s="50">
        <v>12.444854342773546</v>
      </c>
      <c r="DZ180" s="50">
        <v>18.169716351731207</v>
      </c>
      <c r="EA180" s="50">
        <v>18.850699691530334</v>
      </c>
      <c r="EB180" s="50">
        <v>24.437881033156</v>
      </c>
      <c r="EC180" s="50">
        <v>12.092333808353894</v>
      </c>
      <c r="ED180" s="50">
        <v>36.247562289997212</v>
      </c>
      <c r="EF180" s="50">
        <v>86.290661016468874</v>
      </c>
      <c r="EG180" s="50">
        <v>44.315129036006148</v>
      </c>
      <c r="EH180" s="50">
        <v>66.293057381700379</v>
      </c>
      <c r="EI180" s="50">
        <v>28.208624043210829</v>
      </c>
      <c r="EJ180" s="50">
        <v>19.557103199873225</v>
      </c>
      <c r="EK180" s="50">
        <v>34.270694970356836</v>
      </c>
      <c r="EL180" s="50">
        <v>35.176755605953147</v>
      </c>
      <c r="EM180" s="50">
        <v>18.949651452285092</v>
      </c>
      <c r="EN180" s="50">
        <v>57.746237882466495</v>
      </c>
      <c r="EO180" s="50">
        <v>64.171257825109365</v>
      </c>
      <c r="EP180" s="50">
        <v>115.39551332826619</v>
      </c>
      <c r="EQ180" s="50">
        <v>79.845273992704762</v>
      </c>
      <c r="ES180" s="50">
        <v>6.5836365822742016</v>
      </c>
      <c r="ET180" s="50">
        <v>3.971184283730496</v>
      </c>
      <c r="EU180" s="50">
        <v>18.44797720440399</v>
      </c>
      <c r="EV180" s="50">
        <v>12.068561206106672</v>
      </c>
      <c r="EW180" s="50">
        <v>11.708941185470621</v>
      </c>
      <c r="EX180" s="50">
        <v>6.2482840509709838</v>
      </c>
      <c r="EY180" s="50">
        <v>4.8676198836895104</v>
      </c>
      <c r="EZ180" s="50">
        <v>6.2014592052576285</v>
      </c>
      <c r="FA180" s="50">
        <v>8.4448897882605038</v>
      </c>
      <c r="FB180" s="50">
        <v>4.0452624369749222</v>
      </c>
      <c r="FC180" s="50">
        <v>1.1482517510435224</v>
      </c>
      <c r="FD180" s="50">
        <v>3.3856278618523379</v>
      </c>
      <c r="FF180" s="50">
        <v>104.07766738085201</v>
      </c>
      <c r="FG180" s="50">
        <v>101.13963882479462</v>
      </c>
      <c r="FH180" s="50">
        <v>102.31504388766351</v>
      </c>
      <c r="FI180" s="50">
        <v>101.47113367254009</v>
      </c>
      <c r="FJ180" s="50">
        <v>38.761559227786634</v>
      </c>
      <c r="FK180" s="50">
        <v>4.2705393489521226</v>
      </c>
      <c r="FL180" s="50">
        <v>19.88196543843636</v>
      </c>
      <c r="FM180" s="50">
        <v>39.903568511219007</v>
      </c>
      <c r="FN180" s="50">
        <v>34.910792137236108</v>
      </c>
      <c r="FO180" s="50">
        <v>50.281212230476413</v>
      </c>
      <c r="FP180" s="50">
        <v>90.387164444412363</v>
      </c>
      <c r="FQ180" s="50">
        <v>110.78687978063247</v>
      </c>
      <c r="FS180" s="50">
        <v>10.702766805838435</v>
      </c>
      <c r="FT180" s="50">
        <v>5.1433411485448604</v>
      </c>
      <c r="FU180" s="50">
        <v>12.444854342773555</v>
      </c>
      <c r="FV180" s="50">
        <v>5.423057627407827</v>
      </c>
      <c r="FW180" s="50">
        <v>6.0637560929134287</v>
      </c>
      <c r="FX180" s="50">
        <v>5.6086721233805692</v>
      </c>
      <c r="FY180" s="50">
        <v>4.6353154231574178</v>
      </c>
      <c r="FZ180" s="50">
        <v>12.468335193837941</v>
      </c>
      <c r="GA180" s="50">
        <v>8.9411502883625253</v>
      </c>
      <c r="GB180" s="50">
        <v>4.4883531278774624</v>
      </c>
      <c r="GC180" s="50">
        <v>5.8811117163586042</v>
      </c>
      <c r="GD180" s="50">
        <v>6.5117111118839768</v>
      </c>
    </row>
    <row r="181" spans="4:186" ht="15.75" thickBot="1" x14ac:dyDescent="0.3">
      <c r="D181" s="39">
        <v>0.66666666666666696</v>
      </c>
      <c r="E181" s="50">
        <v>24.928384996448916</v>
      </c>
      <c r="F181" s="50">
        <v>31.272742021297045</v>
      </c>
      <c r="G181" s="50">
        <v>33.284253167962561</v>
      </c>
      <c r="H181" s="50">
        <v>11.39263475640316</v>
      </c>
      <c r="I181" s="50">
        <v>19.108269366734138</v>
      </c>
      <c r="J181" s="50">
        <v>14.308815981457144</v>
      </c>
      <c r="K181" s="50">
        <v>16.73280613505861</v>
      </c>
      <c r="L181" s="50">
        <v>16.443317693839539</v>
      </c>
      <c r="M181" s="50">
        <v>31.371497975897796</v>
      </c>
      <c r="N181" s="50">
        <v>28.432427422686061</v>
      </c>
      <c r="O181" s="50">
        <v>4.9276775110168485</v>
      </c>
      <c r="P181" s="50">
        <v>9.3817739489909062</v>
      </c>
      <c r="R181" s="50">
        <v>27.522439305208671</v>
      </c>
      <c r="S181" s="50">
        <v>11.85600830403188</v>
      </c>
      <c r="T181" s="50">
        <v>21.422715887206053</v>
      </c>
      <c r="U181" s="50">
        <v>6.4816593097207855</v>
      </c>
      <c r="V181" s="50">
        <v>24.890422995366261</v>
      </c>
      <c r="W181" s="50">
        <v>10.308737362730977</v>
      </c>
      <c r="X181" s="50">
        <v>10.554901738060918</v>
      </c>
      <c r="Y181" s="50">
        <v>9.8159261699343912</v>
      </c>
      <c r="Z181" s="50">
        <v>17.360701143754277</v>
      </c>
      <c r="AA181" s="50">
        <v>5.7416183383543924</v>
      </c>
      <c r="AB181" s="50">
        <v>4.6857736364401932</v>
      </c>
      <c r="AC181" s="50">
        <v>9.0172885119478039</v>
      </c>
      <c r="AE181" s="50">
        <v>19.012992853271285</v>
      </c>
      <c r="AF181" s="50">
        <v>5.4898147439832377</v>
      </c>
      <c r="AG181" s="50">
        <v>51.084214082415741</v>
      </c>
      <c r="AH181" s="50">
        <v>21.188974142324078</v>
      </c>
      <c r="AI181" s="50">
        <v>11.77666625633935</v>
      </c>
      <c r="AJ181" s="50">
        <v>12.283639459664553</v>
      </c>
      <c r="AK181" s="50">
        <v>12.824100393935373</v>
      </c>
      <c r="AL181" s="50">
        <v>9.1122732182627679</v>
      </c>
      <c r="AM181" s="50">
        <v>13.397432971955526</v>
      </c>
      <c r="AN181" s="50">
        <v>14.366411074526864</v>
      </c>
      <c r="AO181" s="50">
        <v>3.9757506124714124</v>
      </c>
      <c r="AP181" s="50">
        <v>14.915554139030251</v>
      </c>
      <c r="AR181" s="50">
        <v>20.911862089277754</v>
      </c>
      <c r="AS181" s="50">
        <v>3.396561702980883</v>
      </c>
      <c r="AT181" s="50">
        <v>10.512906157147393</v>
      </c>
      <c r="AU181" s="50">
        <v>18.334271278127098</v>
      </c>
      <c r="AV181" s="50">
        <v>16.937456722677339</v>
      </c>
      <c r="AW181" s="50">
        <v>6.4964351231345105</v>
      </c>
      <c r="AX181" s="50">
        <v>8.6439502427988266</v>
      </c>
      <c r="AY181" s="50">
        <v>8.7177771786053349</v>
      </c>
      <c r="AZ181" s="50">
        <v>4.9523158530591669</v>
      </c>
      <c r="BA181" s="50">
        <v>4.9986337094836752</v>
      </c>
      <c r="BB181" s="50">
        <v>5.8121931436396777</v>
      </c>
      <c r="BC181" s="50">
        <v>3.8300625737345215</v>
      </c>
      <c r="BE181" s="50">
        <v>33.098826001198134</v>
      </c>
      <c r="BF181" s="50">
        <v>14.153506334198498</v>
      </c>
      <c r="BG181" s="50">
        <v>45.524175828956018</v>
      </c>
      <c r="BH181" s="50">
        <v>45.560604882306627</v>
      </c>
      <c r="BI181" s="50">
        <v>18.416920010248756</v>
      </c>
      <c r="BJ181" s="50">
        <v>11.692425755391255</v>
      </c>
      <c r="BK181" s="50">
        <v>30.927149131179132</v>
      </c>
      <c r="BL181" s="50">
        <v>17.143769196923369</v>
      </c>
      <c r="BM181" s="50">
        <v>26.67557746113355</v>
      </c>
      <c r="BN181" s="50">
        <v>43.09599264671381</v>
      </c>
      <c r="BO181" s="50">
        <v>13.448438372775449</v>
      </c>
      <c r="BP181" s="50">
        <v>8.7548477619930996</v>
      </c>
      <c r="BR181" s="50">
        <v>26.67690201229993</v>
      </c>
      <c r="BS181" s="50">
        <v>36.360044947791486</v>
      </c>
      <c r="BT181" s="50">
        <v>32.318442374096733</v>
      </c>
      <c r="BU181" s="50">
        <v>17.639707116577718</v>
      </c>
      <c r="BV181" s="50">
        <v>26.637184546847553</v>
      </c>
      <c r="BW181" s="50">
        <v>22.999058299315656</v>
      </c>
      <c r="BX181" s="50">
        <v>14.263364885925018</v>
      </c>
      <c r="BY181" s="50">
        <v>17.894267768849318</v>
      </c>
      <c r="BZ181" s="50">
        <v>31.325386031333991</v>
      </c>
      <c r="CA181" s="50">
        <v>21.149237730378964</v>
      </c>
      <c r="CB181" s="50">
        <v>21.507511333814538</v>
      </c>
      <c r="CC181" s="50">
        <v>55.621071732613885</v>
      </c>
      <c r="CE181" s="50">
        <v>6.5692093341270743</v>
      </c>
      <c r="CF181" s="50">
        <v>21.466886421531836</v>
      </c>
      <c r="CG181" s="50">
        <v>26.32086306680181</v>
      </c>
      <c r="CH181" s="50">
        <v>17.639707116577718</v>
      </c>
      <c r="CI181" s="50">
        <v>22.292510895851994</v>
      </c>
      <c r="CJ181" s="50">
        <v>9.1370780246223617</v>
      </c>
      <c r="CK181" s="50">
        <v>9.8962744180966666</v>
      </c>
      <c r="CL181" s="50">
        <v>4.8558243640679946</v>
      </c>
      <c r="CM181" s="50">
        <v>5.7438151059641758</v>
      </c>
      <c r="CN181" s="50">
        <v>11.844651975010912</v>
      </c>
      <c r="CO181" s="50">
        <v>1.1013902359797363</v>
      </c>
      <c r="CP181" s="50">
        <v>1.0938474637321667</v>
      </c>
      <c r="CR181" s="50">
        <v>29.021827387435827</v>
      </c>
      <c r="CS181" s="50">
        <v>4.9426267336682121</v>
      </c>
      <c r="CT181" s="50">
        <v>16.414553879326153</v>
      </c>
      <c r="CU181" s="50">
        <v>33.30128522510784</v>
      </c>
      <c r="CV181" s="50">
        <v>10.160432255135328</v>
      </c>
      <c r="CW181" s="50">
        <v>15.205128295957412</v>
      </c>
      <c r="CX181" s="50">
        <v>9.0552027799009185</v>
      </c>
      <c r="CY181" s="50">
        <v>13.040773391511406</v>
      </c>
      <c r="CZ181" s="50">
        <v>14.657578206731314</v>
      </c>
      <c r="DA181" s="50">
        <v>10.852006439426049</v>
      </c>
      <c r="DB181" s="50">
        <v>4.1050333496228761</v>
      </c>
      <c r="DC181" s="50">
        <v>3.3303283271391235</v>
      </c>
      <c r="DD181" s="81"/>
      <c r="DE181" s="50">
        <v>5.0347682716283719</v>
      </c>
      <c r="DF181" s="50">
        <v>21.428847056929193</v>
      </c>
      <c r="DG181" s="50">
        <v>22.327783849593949</v>
      </c>
      <c r="DH181" s="50">
        <v>36.98167501241543</v>
      </c>
      <c r="DI181" s="50">
        <v>31.060010211125299</v>
      </c>
      <c r="DJ181" s="50">
        <v>18.623585284624941</v>
      </c>
      <c r="DK181" s="50">
        <v>13.040773391511419</v>
      </c>
      <c r="DL181" s="50">
        <v>14.007907759186857</v>
      </c>
      <c r="DM181" s="50">
        <v>11.075561981939167</v>
      </c>
      <c r="DN181" s="50">
        <v>8.4612089953369551</v>
      </c>
      <c r="DO181" s="50">
        <v>12.525595267890971</v>
      </c>
      <c r="DP181" s="50">
        <v>16.185649998832005</v>
      </c>
      <c r="DQ181" s="81"/>
      <c r="DS181" s="50">
        <v>49.183319586402952</v>
      </c>
      <c r="DT181" s="50">
        <v>12.007574768780607</v>
      </c>
      <c r="DU181" s="50">
        <v>38.812989861368521</v>
      </c>
      <c r="DV181" s="50">
        <v>23.335442267619246</v>
      </c>
      <c r="DW181" s="50">
        <v>25.928995657479561</v>
      </c>
      <c r="DX181" s="50">
        <v>17.670891034733241</v>
      </c>
      <c r="DY181" s="50">
        <v>12.050178023882275</v>
      </c>
      <c r="DZ181" s="50">
        <v>16.73280613505861</v>
      </c>
      <c r="EA181" s="50">
        <v>14.495915206030668</v>
      </c>
      <c r="EB181" s="50">
        <v>17.025672466308762</v>
      </c>
      <c r="EC181" s="50">
        <v>9.7008579902687799</v>
      </c>
      <c r="ED181" s="50">
        <v>27.399875431352172</v>
      </c>
      <c r="EF181" s="50">
        <v>86.229823895017773</v>
      </c>
      <c r="EG181" s="50">
        <v>44.377691561885896</v>
      </c>
      <c r="EH181" s="50">
        <v>53.224693139724756</v>
      </c>
      <c r="EI181" s="50">
        <v>25.303735961708838</v>
      </c>
      <c r="EJ181" s="50">
        <v>17.084652803575551</v>
      </c>
      <c r="EK181" s="50">
        <v>33.541900520680684</v>
      </c>
      <c r="EL181" s="50">
        <v>32.914088795186984</v>
      </c>
      <c r="EM181" s="50">
        <v>16.761940439842284</v>
      </c>
      <c r="EN181" s="50">
        <v>55.614499986128031</v>
      </c>
      <c r="EO181" s="50">
        <v>63.81006960666123</v>
      </c>
      <c r="EP181" s="50">
        <v>109.98048349604538</v>
      </c>
      <c r="EQ181" s="50">
        <v>81.023162241025872</v>
      </c>
      <c r="ES181" s="50">
        <v>5.5204780636247888</v>
      </c>
      <c r="ET181" s="50">
        <v>4.1801522049299153</v>
      </c>
      <c r="EU181" s="50">
        <v>14.75725359513161</v>
      </c>
      <c r="EV181" s="50">
        <v>11.832546552986688</v>
      </c>
      <c r="EW181" s="50">
        <v>11.574270984725761</v>
      </c>
      <c r="EX181" s="50">
        <v>6.540897263006066</v>
      </c>
      <c r="EY181" s="50">
        <v>5.5204780636247923</v>
      </c>
      <c r="EZ181" s="50">
        <v>6.2571189422737499</v>
      </c>
      <c r="FA181" s="50">
        <v>6.7814583180119419</v>
      </c>
      <c r="FB181" s="50">
        <v>3.4228322326543785</v>
      </c>
      <c r="FC181" s="50">
        <v>0</v>
      </c>
      <c r="FD181" s="50">
        <v>0.9656578072563301</v>
      </c>
      <c r="FF181" s="50">
        <v>89.935480221723509</v>
      </c>
      <c r="FG181" s="50">
        <v>92.744973148312667</v>
      </c>
      <c r="FH181" s="50">
        <v>91.318423524591395</v>
      </c>
      <c r="FI181" s="50">
        <v>99.763803296527229</v>
      </c>
      <c r="FJ181" s="50">
        <v>37.944837101691178</v>
      </c>
      <c r="FK181" s="50">
        <v>4.2370888017133224</v>
      </c>
      <c r="FL181" s="50">
        <v>18.603787002848087</v>
      </c>
      <c r="FM181" s="50">
        <v>38.761559227786556</v>
      </c>
      <c r="FN181" s="50">
        <v>38.020912715933569</v>
      </c>
      <c r="FO181" s="50">
        <v>49.183319586402952</v>
      </c>
      <c r="FP181" s="50">
        <v>92.649882615924341</v>
      </c>
      <c r="FQ181" s="50">
        <v>98.487457425924774</v>
      </c>
      <c r="FS181" s="50">
        <v>8.6623677442315543</v>
      </c>
      <c r="FT181" s="50">
        <v>4.7087472452040364</v>
      </c>
      <c r="FU181" s="50">
        <v>10.119490334343219</v>
      </c>
      <c r="FV181" s="50">
        <v>3.9332674409114916</v>
      </c>
      <c r="FW181" s="50">
        <v>1.2226047669558751</v>
      </c>
      <c r="FX181" s="50">
        <v>6.4374663307637823</v>
      </c>
      <c r="FY181" s="50">
        <v>8.8854221909750972</v>
      </c>
      <c r="FZ181" s="50">
        <v>10.959451271375745</v>
      </c>
      <c r="GA181" s="50">
        <v>8.6145365709446011</v>
      </c>
      <c r="GB181" s="50">
        <v>1.0192935325567398</v>
      </c>
      <c r="GC181" s="50">
        <v>5.1144696952326898</v>
      </c>
      <c r="GD181" s="50">
        <v>6.8173537184457009</v>
      </c>
    </row>
    <row r="182" spans="4:186" ht="15.75" thickBot="1" x14ac:dyDescent="0.3">
      <c r="D182" s="39">
        <v>0.70833333333333304</v>
      </c>
      <c r="E182" s="50">
        <v>23.330596533101424</v>
      </c>
      <c r="F182" s="50">
        <v>25.845533289266143</v>
      </c>
      <c r="G182" s="50">
        <v>27.399875431352193</v>
      </c>
      <c r="H182" s="50">
        <v>6.5408972630060536</v>
      </c>
      <c r="I182" s="50">
        <v>15.048332776755236</v>
      </c>
      <c r="J182" s="50">
        <v>13.069038036575927</v>
      </c>
      <c r="K182" s="50">
        <v>14.314826164905526</v>
      </c>
      <c r="L182" s="50">
        <v>14.340603156615636</v>
      </c>
      <c r="M182" s="50">
        <v>24.987936371343828</v>
      </c>
      <c r="N182" s="50">
        <v>30.530840254047217</v>
      </c>
      <c r="O182" s="50">
        <v>4.3606005115080739</v>
      </c>
      <c r="P182" s="50">
        <v>6.9362583944354608</v>
      </c>
      <c r="R182" s="50">
        <v>26.320863066801802</v>
      </c>
      <c r="S182" s="50">
        <v>10.479240544048571</v>
      </c>
      <c r="T182" s="50">
        <v>14.212027089258282</v>
      </c>
      <c r="U182" s="50">
        <v>5.9645305062303944</v>
      </c>
      <c r="V182" s="50">
        <v>22.611307898397541</v>
      </c>
      <c r="W182" s="50">
        <v>9.0780022726403331</v>
      </c>
      <c r="X182" s="50">
        <v>8.8479836636659321</v>
      </c>
      <c r="Y182" s="50">
        <v>8.792023286806657</v>
      </c>
      <c r="Z182" s="50">
        <v>13.119207033881798</v>
      </c>
      <c r="AA182" s="50">
        <v>4.3445304158193201</v>
      </c>
      <c r="AB182" s="50">
        <v>4.5212383557627653</v>
      </c>
      <c r="AC182" s="50">
        <v>6.9064036647851408</v>
      </c>
      <c r="AE182" s="50">
        <v>14.730979559297261</v>
      </c>
      <c r="AF182" s="50">
        <v>4.5445036877205958</v>
      </c>
      <c r="AG182" s="50">
        <v>44.15797380872344</v>
      </c>
      <c r="AH182" s="50">
        <v>24.24846670136213</v>
      </c>
      <c r="AI182" s="50">
        <v>9.9366124436272862</v>
      </c>
      <c r="AJ182" s="50">
        <v>11.188117649420152</v>
      </c>
      <c r="AK182" s="50">
        <v>15.101664089694562</v>
      </c>
      <c r="AL182" s="50">
        <v>6.7144335223998315</v>
      </c>
      <c r="AM182" s="50">
        <v>12.721431675201606</v>
      </c>
      <c r="AN182" s="50">
        <v>16.385823628186447</v>
      </c>
      <c r="AO182" s="50">
        <v>4.1707126476303387</v>
      </c>
      <c r="AP182" s="50">
        <v>17.68196512389704</v>
      </c>
      <c r="AR182" s="50">
        <v>16.500946091360699</v>
      </c>
      <c r="AS182" s="50">
        <v>1.1182153163556652</v>
      </c>
      <c r="AT182" s="50">
        <v>9.0741997026230266</v>
      </c>
      <c r="AU182" s="50">
        <v>18.785622534955724</v>
      </c>
      <c r="AV182" s="50">
        <v>14.289080080855593</v>
      </c>
      <c r="AW182" s="50">
        <v>11.645965839947134</v>
      </c>
      <c r="AX182" s="50">
        <v>5.901221883410896</v>
      </c>
      <c r="AY182" s="50">
        <v>5.4948412096429298</v>
      </c>
      <c r="AZ182" s="50">
        <v>4.3379676821623203</v>
      </c>
      <c r="BA182" s="50">
        <v>4.377443385636326</v>
      </c>
      <c r="BB182" s="50">
        <v>3.5348068581314789</v>
      </c>
      <c r="BC182" s="50">
        <v>1.1553825935205122</v>
      </c>
      <c r="BE182" s="50">
        <v>28.140743838365847</v>
      </c>
      <c r="BF182" s="50">
        <v>11.755675905083928</v>
      </c>
      <c r="BG182" s="50">
        <v>42.037009038049</v>
      </c>
      <c r="BH182" s="50">
        <v>39.026052460424225</v>
      </c>
      <c r="BI182" s="50">
        <v>14.652344603517209</v>
      </c>
      <c r="BJ182" s="50">
        <v>9.8453364975654445</v>
      </c>
      <c r="BK182" s="50">
        <v>22.36309399147558</v>
      </c>
      <c r="BL182" s="50">
        <v>16.616606508993701</v>
      </c>
      <c r="BM182" s="50">
        <v>21.436451331896215</v>
      </c>
      <c r="BN182" s="50">
        <v>38.453929246398225</v>
      </c>
      <c r="BO182" s="50">
        <v>14.362107606435316</v>
      </c>
      <c r="BP182" s="50">
        <v>6.5548031784442315</v>
      </c>
      <c r="BR182" s="50">
        <v>24.928384996448894</v>
      </c>
      <c r="BS182" s="50">
        <v>33.390521822187516</v>
      </c>
      <c r="BT182" s="50">
        <v>25.233471504528612</v>
      </c>
      <c r="BU182" s="50">
        <v>19.376735800841256</v>
      </c>
      <c r="BV182" s="50">
        <v>25.425408855708348</v>
      </c>
      <c r="BW182" s="50">
        <v>23.073529018580487</v>
      </c>
      <c r="BX182" s="50">
        <v>16.93745672267735</v>
      </c>
      <c r="BY182" s="50">
        <v>16.214145854969154</v>
      </c>
      <c r="BZ182" s="50">
        <v>32.72850941590076</v>
      </c>
      <c r="CA182" s="50">
        <v>16.558708977496533</v>
      </c>
      <c r="CB182" s="50">
        <v>19.343575393094063</v>
      </c>
      <c r="CC182" s="50">
        <v>42.037009038049014</v>
      </c>
      <c r="CE182" s="50">
        <v>5.317602152841495</v>
      </c>
      <c r="CF182" s="50">
        <v>18.598207317502627</v>
      </c>
      <c r="CG182" s="50">
        <v>24.512920533641118</v>
      </c>
      <c r="CH182" s="50">
        <v>16.721161872334466</v>
      </c>
      <c r="CI182" s="50">
        <v>22.257275110656373</v>
      </c>
      <c r="CJ182" s="50">
        <v>9.0191817070942513</v>
      </c>
      <c r="CK182" s="50">
        <v>10.201484457128986</v>
      </c>
      <c r="CL182" s="50">
        <v>4.8088328429586538</v>
      </c>
      <c r="CM182" s="50">
        <v>4.2817285293369052</v>
      </c>
      <c r="CN182" s="50">
        <v>10.222051959928613</v>
      </c>
      <c r="CO182" s="50">
        <v>0.85228633201572102</v>
      </c>
      <c r="CP182" s="50">
        <v>0.91959064156701353</v>
      </c>
      <c r="CR182" s="50">
        <v>26.637184546847553</v>
      </c>
      <c r="CS182" s="50">
        <v>4.7087472452040284</v>
      </c>
      <c r="CT182" s="50">
        <v>12.538954923756386</v>
      </c>
      <c r="CU182" s="50">
        <v>25.862767474043814</v>
      </c>
      <c r="CV182" s="50">
        <v>8.6255588654772346</v>
      </c>
      <c r="CW182" s="50">
        <v>10.986062925838633</v>
      </c>
      <c r="CX182" s="50">
        <v>11.485066978087472</v>
      </c>
      <c r="CY182" s="50">
        <v>10.408404876568918</v>
      </c>
      <c r="CZ182" s="50">
        <v>13.965630400152968</v>
      </c>
      <c r="DA182" s="50">
        <v>6.0092507478566759</v>
      </c>
      <c r="DB182" s="50">
        <v>4.4404351738230501</v>
      </c>
      <c r="DC182" s="50">
        <v>4.1505112364496659</v>
      </c>
      <c r="DD182" s="81"/>
      <c r="DE182" s="50">
        <v>5.6629072329299568</v>
      </c>
      <c r="DF182" s="50">
        <v>19.727210976577005</v>
      </c>
      <c r="DG182" s="50">
        <v>23.041078492892353</v>
      </c>
      <c r="DH182" s="50">
        <v>35.759801832927188</v>
      </c>
      <c r="DI182" s="50">
        <v>31.460875409347256</v>
      </c>
      <c r="DJ182" s="50">
        <v>19.6433844133973</v>
      </c>
      <c r="DK182" s="50">
        <v>13.68039815541378</v>
      </c>
      <c r="DL182" s="50">
        <v>16.41455387932616</v>
      </c>
      <c r="DM182" s="50">
        <v>6.5855618098423667</v>
      </c>
      <c r="DN182" s="50">
        <v>4.6467512290846908</v>
      </c>
      <c r="DO182" s="50">
        <v>11.762347053646151</v>
      </c>
      <c r="DP182" s="50">
        <v>14.862662152430966</v>
      </c>
      <c r="DQ182" s="81"/>
      <c r="DS182" s="50">
        <v>35.128590269507562</v>
      </c>
      <c r="DT182" s="50">
        <v>11.262496452664845</v>
      </c>
      <c r="DU182" s="50">
        <v>33.610414796031485</v>
      </c>
      <c r="DV182" s="50">
        <v>18.494628431234883</v>
      </c>
      <c r="DW182" s="50">
        <v>23.990857806547385</v>
      </c>
      <c r="DX182" s="50">
        <v>18.143069533969381</v>
      </c>
      <c r="DY182" s="50">
        <v>10.597009009283477</v>
      </c>
      <c r="DZ182" s="50">
        <v>12.704770203877427</v>
      </c>
      <c r="EA182" s="50">
        <v>9.436303913377591</v>
      </c>
      <c r="EB182" s="50">
        <v>13.680398155413759</v>
      </c>
      <c r="EC182" s="50">
        <v>9.9494089651643396</v>
      </c>
      <c r="ED182" s="50">
        <v>26.557867920467235</v>
      </c>
      <c r="EF182" s="50">
        <v>86.202519387925491</v>
      </c>
      <c r="EG182" s="50">
        <v>43.137586631386235</v>
      </c>
      <c r="EH182" s="50">
        <v>41.658299532022397</v>
      </c>
      <c r="EI182" s="50">
        <v>22.629107405241577</v>
      </c>
      <c r="EJ182" s="50">
        <v>12.944175464166802</v>
      </c>
      <c r="EK182" s="50">
        <v>32.350331075921446</v>
      </c>
      <c r="EL182" s="50">
        <v>30.487016088127103</v>
      </c>
      <c r="EM182" s="50">
        <v>13.730448343034933</v>
      </c>
      <c r="EN182" s="50">
        <v>53.867577362535577</v>
      </c>
      <c r="EO182" s="50">
        <v>63.163350874131552</v>
      </c>
      <c r="EP182" s="50">
        <v>103.60694182774105</v>
      </c>
      <c r="EQ182" s="50">
        <v>83.155242771015679</v>
      </c>
      <c r="ES182" s="50">
        <v>5.8343657792830701</v>
      </c>
      <c r="ET182" s="50">
        <v>3.3048595566471848</v>
      </c>
      <c r="EU182" s="50">
        <v>12.58618257638194</v>
      </c>
      <c r="EV182" s="50">
        <v>12.163838882743034</v>
      </c>
      <c r="EW182" s="50">
        <v>9.2849222679636263</v>
      </c>
      <c r="EX182" s="50">
        <v>6.5855618098423667</v>
      </c>
      <c r="EY182" s="50">
        <v>4.4437671660606819</v>
      </c>
      <c r="EZ182" s="50">
        <v>4.510757511559941</v>
      </c>
      <c r="FA182" s="50">
        <v>6.2482840509709732</v>
      </c>
      <c r="FB182" s="50">
        <v>1.1002193747355153</v>
      </c>
      <c r="FC182" s="50">
        <v>0</v>
      </c>
      <c r="FD182" s="50">
        <v>0</v>
      </c>
      <c r="FF182" s="50">
        <v>93.823093671500899</v>
      </c>
      <c r="FG182" s="50">
        <v>72.29806195420359</v>
      </c>
      <c r="FH182" s="50">
        <v>100.71065563716928</v>
      </c>
      <c r="FI182" s="50">
        <v>92.365001044803421</v>
      </c>
      <c r="FJ182" s="50">
        <v>37.641549436208088</v>
      </c>
      <c r="FK182" s="50">
        <v>4.083294471602958</v>
      </c>
      <c r="FL182" s="50">
        <v>19.621790368706172</v>
      </c>
      <c r="FM182" s="50">
        <v>30.3994936074109</v>
      </c>
      <c r="FN182" s="50">
        <v>39.186360098053214</v>
      </c>
      <c r="FO182" s="50">
        <v>48.58034326492394</v>
      </c>
      <c r="FP182" s="50">
        <v>89.455345380759766</v>
      </c>
      <c r="FQ182" s="50">
        <v>107.70679321255164</v>
      </c>
      <c r="FS182" s="50">
        <v>5.8077653684540413</v>
      </c>
      <c r="FT182" s="50">
        <v>4.3113939798482743</v>
      </c>
      <c r="FU182" s="50">
        <v>10.24264708865128</v>
      </c>
      <c r="FV182" s="50">
        <v>1.1859901222962645</v>
      </c>
      <c r="FW182" s="50">
        <v>3.47914827910683</v>
      </c>
      <c r="FX182" s="50">
        <v>10.287364728155211</v>
      </c>
      <c r="FY182" s="50">
        <v>5.9685867834494966</v>
      </c>
      <c r="FZ182" s="50">
        <v>9.1887394494692138</v>
      </c>
      <c r="GA182" s="50">
        <v>9.4161552285594734</v>
      </c>
      <c r="GB182" s="50">
        <v>0.99223407407647002</v>
      </c>
      <c r="GC182" s="50">
        <v>4.4634227133303721</v>
      </c>
      <c r="GD182" s="50">
        <v>8.4975491419029687</v>
      </c>
    </row>
    <row r="183" spans="4:186" ht="15.75" thickBot="1" x14ac:dyDescent="0.3">
      <c r="D183" s="39">
        <v>0.75</v>
      </c>
      <c r="E183" s="50">
        <v>18.354910230725331</v>
      </c>
      <c r="F183" s="50">
        <v>23.346174495996735</v>
      </c>
      <c r="G183" s="50">
        <v>20.676269304021062</v>
      </c>
      <c r="H183" s="50">
        <v>5.7166147640138094</v>
      </c>
      <c r="I183" s="50">
        <v>13.881331048481782</v>
      </c>
      <c r="J183" s="50">
        <v>10.394523920572844</v>
      </c>
      <c r="K183" s="50">
        <v>11.507324853641679</v>
      </c>
      <c r="L183" s="50">
        <v>11.507324853641679</v>
      </c>
      <c r="M183" s="50">
        <v>22.009333260337652</v>
      </c>
      <c r="N183" s="50">
        <v>27.645368133258998</v>
      </c>
      <c r="O183" s="50">
        <v>5.1777668737472178</v>
      </c>
      <c r="P183" s="50">
        <v>6.28507326712195</v>
      </c>
      <c r="R183" s="50">
        <v>20.844368234752842</v>
      </c>
      <c r="S183" s="50">
        <v>9.2346864907190174</v>
      </c>
      <c r="T183" s="50">
        <v>10.346037770041422</v>
      </c>
      <c r="U183" s="50">
        <v>5.6220899935921267</v>
      </c>
      <c r="V183" s="50">
        <v>20.475746544391182</v>
      </c>
      <c r="W183" s="50">
        <v>6.5557629329224447</v>
      </c>
      <c r="X183" s="50">
        <v>6.2710857204780526</v>
      </c>
      <c r="Y183" s="50">
        <v>5.5849187951409016</v>
      </c>
      <c r="Z183" s="50">
        <v>10.24470812166313</v>
      </c>
      <c r="AA183" s="50">
        <v>5.7021722438861646</v>
      </c>
      <c r="AB183" s="50">
        <v>4.4634227133303659</v>
      </c>
      <c r="AC183" s="50">
        <v>6.369435548282862</v>
      </c>
      <c r="AE183" s="50">
        <v>19.044716416567756</v>
      </c>
      <c r="AF183" s="50">
        <v>3.7803314195451261</v>
      </c>
      <c r="AG183" s="50">
        <v>33.938700259779807</v>
      </c>
      <c r="AH183" s="50">
        <v>21.330155073096673</v>
      </c>
      <c r="AI183" s="50">
        <v>5.7021722438861664</v>
      </c>
      <c r="AJ183" s="50">
        <v>11.438418900359464</v>
      </c>
      <c r="AK183" s="50">
        <v>11.242121777134868</v>
      </c>
      <c r="AL183" s="50">
        <v>5.3678468818303138</v>
      </c>
      <c r="AM183" s="50">
        <v>6.8119367368612638</v>
      </c>
      <c r="AN183" s="50">
        <v>11.045915973064487</v>
      </c>
      <c r="AO183" s="50">
        <v>4.1817268478835823</v>
      </c>
      <c r="AP183" s="50">
        <v>22.151790570414192</v>
      </c>
      <c r="AR183" s="50">
        <v>14.418119763116193</v>
      </c>
      <c r="AS183" s="50">
        <v>0</v>
      </c>
      <c r="AT183" s="50">
        <v>5.533326339461496</v>
      </c>
      <c r="AU183" s="50">
        <v>12.04481978103825</v>
      </c>
      <c r="AV183" s="50">
        <v>14.469952379000588</v>
      </c>
      <c r="AW183" s="50">
        <v>10.567522185196351</v>
      </c>
      <c r="AX183" s="50">
        <v>4.488353127877458</v>
      </c>
      <c r="AY183" s="50">
        <v>4.578417754959486</v>
      </c>
      <c r="AZ183" s="50">
        <v>3.5743752263910729</v>
      </c>
      <c r="BA183" s="50">
        <v>4.1293171775597957</v>
      </c>
      <c r="BB183" s="50">
        <v>4.371946387468908</v>
      </c>
      <c r="BC183" s="50">
        <v>1.0592412826865043</v>
      </c>
      <c r="BE183" s="50">
        <v>30.487016088127053</v>
      </c>
      <c r="BF183" s="50">
        <v>9.8660926463910386</v>
      </c>
      <c r="BG183" s="50">
        <v>42.819382500944194</v>
      </c>
      <c r="BH183" s="50">
        <v>36.367317441592384</v>
      </c>
      <c r="BI183" s="50">
        <v>12.633528668199737</v>
      </c>
      <c r="BJ183" s="50">
        <v>10.373032837266603</v>
      </c>
      <c r="BK183" s="50">
        <v>19.044716416567741</v>
      </c>
      <c r="BL183" s="50">
        <v>11.176463866945658</v>
      </c>
      <c r="BM183" s="50">
        <v>22.739672881559049</v>
      </c>
      <c r="BN183" s="50">
        <v>40.429994071167123</v>
      </c>
      <c r="BO183" s="50">
        <v>16.932564802984075</v>
      </c>
      <c r="BP183" s="50">
        <v>6.5548031784442315</v>
      </c>
      <c r="BR183" s="50">
        <v>21.149237730378964</v>
      </c>
      <c r="BS183" s="50">
        <v>24.616350441973619</v>
      </c>
      <c r="BT183" s="50">
        <v>24.928384996448894</v>
      </c>
      <c r="BU183" s="50">
        <v>14.469087485750299</v>
      </c>
      <c r="BV183" s="50">
        <v>25.773344274371208</v>
      </c>
      <c r="BW183" s="50">
        <v>22.518900907427433</v>
      </c>
      <c r="BX183" s="50">
        <v>19.044716416567756</v>
      </c>
      <c r="BY183" s="50">
        <v>12.234851893160414</v>
      </c>
      <c r="BZ183" s="50">
        <v>28.771049534808139</v>
      </c>
      <c r="CA183" s="50">
        <v>13.407294902345246</v>
      </c>
      <c r="CB183" s="50">
        <v>18.3023114864692</v>
      </c>
      <c r="CC183" s="50">
        <v>37.591159149145042</v>
      </c>
      <c r="CE183" s="50">
        <v>4.2252613740665641</v>
      </c>
      <c r="CF183" s="50">
        <v>14.096967760679767</v>
      </c>
      <c r="CG183" s="50">
        <v>21.802583325865101</v>
      </c>
      <c r="CH183" s="50">
        <v>15.122141120770719</v>
      </c>
      <c r="CI183" s="50">
        <v>20.609283602500575</v>
      </c>
      <c r="CJ183" s="50">
        <v>8.8635702431696117</v>
      </c>
      <c r="CK183" s="50">
        <v>9.2656322694256854</v>
      </c>
      <c r="CL183" s="50">
        <v>4.0140384227057044</v>
      </c>
      <c r="CM183" s="50">
        <v>1.0817034923646842</v>
      </c>
      <c r="CN183" s="50">
        <v>9.7161039605439008</v>
      </c>
      <c r="CO183" s="50">
        <v>0</v>
      </c>
      <c r="CP183" s="50">
        <v>0.98628663296474439</v>
      </c>
      <c r="CR183" s="50">
        <v>23.476260608288968</v>
      </c>
      <c r="CS183" s="50">
        <v>1.1506776342233953</v>
      </c>
      <c r="CT183" s="50">
        <v>6.7290725438259775</v>
      </c>
      <c r="CU183" s="50">
        <v>22.154131042755409</v>
      </c>
      <c r="CV183" s="50">
        <v>5.5849187951409016</v>
      </c>
      <c r="CW183" s="50">
        <v>10.416044667205371</v>
      </c>
      <c r="CX183" s="50">
        <v>9.6962210800318971</v>
      </c>
      <c r="CY183" s="50">
        <v>5.520478063624795</v>
      </c>
      <c r="CZ183" s="50">
        <v>10.117446130524536</v>
      </c>
      <c r="DA183" s="50">
        <v>4.8088328429586555</v>
      </c>
      <c r="DB183" s="50">
        <v>4.1597178044903131</v>
      </c>
      <c r="DC183" s="50">
        <v>1.2260326287952379</v>
      </c>
      <c r="DD183" s="81"/>
      <c r="DE183" s="50">
        <v>6.0774337330867381</v>
      </c>
      <c r="DF183" s="50">
        <v>14.698180893398733</v>
      </c>
      <c r="DG183" s="50">
        <v>20.743399996180933</v>
      </c>
      <c r="DH183" s="50">
        <v>37.34322515374587</v>
      </c>
      <c r="DI183" s="50">
        <v>32.730040263888412</v>
      </c>
      <c r="DJ183" s="50">
        <v>21.259486477730785</v>
      </c>
      <c r="DK183" s="50">
        <v>14.469952379000603</v>
      </c>
      <c r="DL183" s="50">
        <v>14.995127171036239</v>
      </c>
      <c r="DM183" s="50">
        <v>5.9785098689228064</v>
      </c>
      <c r="DN183" s="50">
        <v>4.3117828374615152</v>
      </c>
      <c r="DO183" s="50">
        <v>10.437595097621667</v>
      </c>
      <c r="DP183" s="50">
        <v>13.235408612414144</v>
      </c>
      <c r="DQ183" s="81"/>
      <c r="DS183" s="50">
        <v>39.019167332539773</v>
      </c>
      <c r="DT183" s="50">
        <v>10.548895534636332</v>
      </c>
      <c r="DU183" s="50">
        <v>30.83878590145569</v>
      </c>
      <c r="DV183" s="50">
        <v>12.501257978198529</v>
      </c>
      <c r="DW183" s="50">
        <v>19.947366588201668</v>
      </c>
      <c r="DX183" s="50">
        <v>14.469087485750297</v>
      </c>
      <c r="DY183" s="50">
        <v>9.0932231758966768</v>
      </c>
      <c r="DZ183" s="50">
        <v>8.9417777668610565</v>
      </c>
      <c r="EA183" s="50">
        <v>5.8672846568629948</v>
      </c>
      <c r="EB183" s="50">
        <v>11.912898842089259</v>
      </c>
      <c r="EC183" s="50">
        <v>12.13997262621462</v>
      </c>
      <c r="ED183" s="50">
        <v>32.730040263888412</v>
      </c>
      <c r="EF183" s="50">
        <v>81.701413319552984</v>
      </c>
      <c r="EG183" s="50">
        <v>44.754303633833274</v>
      </c>
      <c r="EH183" s="50">
        <v>34.888422984475412</v>
      </c>
      <c r="EI183" s="50">
        <v>19.91246815625253</v>
      </c>
      <c r="EJ183" s="50">
        <v>10.366799043661036</v>
      </c>
      <c r="EK183" s="50">
        <v>29.252746685521149</v>
      </c>
      <c r="EL183" s="50">
        <v>28.432427422686093</v>
      </c>
      <c r="EM183" s="50">
        <v>11.776666256339366</v>
      </c>
      <c r="EN183" s="50">
        <v>51.703519134980169</v>
      </c>
      <c r="EO183" s="50">
        <v>60.28010655841738</v>
      </c>
      <c r="EP183" s="50">
        <v>99.96366394494342</v>
      </c>
      <c r="EQ183" s="50">
        <v>86.555446358545268</v>
      </c>
      <c r="ES183" s="50">
        <v>6.2571189422737463</v>
      </c>
      <c r="ET183" s="50">
        <v>0</v>
      </c>
      <c r="EU183" s="50">
        <v>6.6706438769729921</v>
      </c>
      <c r="EV183" s="50">
        <v>9.5374785808600056</v>
      </c>
      <c r="EW183" s="50">
        <v>6.341231446688524</v>
      </c>
      <c r="EX183" s="50">
        <v>5.8121931436396777</v>
      </c>
      <c r="EY183" s="50">
        <v>1.0843358001642782</v>
      </c>
      <c r="EZ183" s="50">
        <v>1.1853190603795378</v>
      </c>
      <c r="FA183" s="50">
        <v>4.2593696789030853</v>
      </c>
      <c r="FB183" s="50">
        <v>0</v>
      </c>
      <c r="FC183" s="50">
        <v>0</v>
      </c>
      <c r="FD183" s="50">
        <v>0</v>
      </c>
      <c r="FF183" s="50">
        <v>91.522985300482716</v>
      </c>
      <c r="FG183" s="50">
        <v>75.824189972447925</v>
      </c>
      <c r="FH183" s="50">
        <v>96.63369851297135</v>
      </c>
      <c r="FI183" s="50">
        <v>92.080704045784444</v>
      </c>
      <c r="FJ183" s="50">
        <v>31.371497975897796</v>
      </c>
      <c r="FK183" s="50">
        <v>4.3154133027529449</v>
      </c>
      <c r="FL183" s="50">
        <v>18.354910230725341</v>
      </c>
      <c r="FM183" s="50">
        <v>28.348884594441071</v>
      </c>
      <c r="FN183" s="50">
        <v>37.498893794167593</v>
      </c>
      <c r="FO183" s="50">
        <v>51.333000403279485</v>
      </c>
      <c r="FP183" s="50">
        <v>86.355336382593293</v>
      </c>
      <c r="FQ183" s="50">
        <v>89.376396429159485</v>
      </c>
      <c r="FS183" s="50">
        <v>4.5445036877205993</v>
      </c>
      <c r="FT183" s="50">
        <v>3.9257131521179982</v>
      </c>
      <c r="FU183" s="50">
        <v>4.704212468795606</v>
      </c>
      <c r="FV183" s="50">
        <v>3.3413396903692418</v>
      </c>
      <c r="FW183" s="50">
        <v>3.5743752263910706</v>
      </c>
      <c r="FX183" s="50">
        <v>4.4634227133303721</v>
      </c>
      <c r="FY183" s="50">
        <v>6.28507326712195</v>
      </c>
      <c r="FZ183" s="50">
        <v>5.2925977950529317</v>
      </c>
      <c r="GA183" s="50">
        <v>6.4081162256153412</v>
      </c>
      <c r="GB183" s="50">
        <v>0.83720855048439169</v>
      </c>
      <c r="GC183" s="50">
        <v>3.8492111715328017</v>
      </c>
      <c r="GD183" s="50">
        <v>8.8666897540196299</v>
      </c>
    </row>
    <row r="184" spans="4:186" ht="15.75" thickBot="1" x14ac:dyDescent="0.3">
      <c r="D184" s="39">
        <v>0.79166666666666696</v>
      </c>
      <c r="E184" s="50">
        <v>16.645605815736115</v>
      </c>
      <c r="F184" s="50">
        <v>20.271796903799199</v>
      </c>
      <c r="G184" s="50">
        <v>13.064997732182679</v>
      </c>
      <c r="H184" s="50">
        <v>1.2174749634484909</v>
      </c>
      <c r="I184" s="50">
        <v>12.728576762720458</v>
      </c>
      <c r="J184" s="50">
        <v>5.1270876246541501</v>
      </c>
      <c r="K184" s="50">
        <v>5.6890638070835333</v>
      </c>
      <c r="L184" s="50">
        <v>8.5339931916050453</v>
      </c>
      <c r="M184" s="50">
        <v>14.469087485750297</v>
      </c>
      <c r="N184" s="50">
        <v>20.045736986382412</v>
      </c>
      <c r="O184" s="50">
        <v>3.9864189894699398</v>
      </c>
      <c r="P184" s="50">
        <v>5.7021722438861664</v>
      </c>
      <c r="R184" s="50">
        <v>20.911862089277715</v>
      </c>
      <c r="S184" s="50">
        <v>8.6920220774896499</v>
      </c>
      <c r="T184" s="50">
        <v>6.0911319256831957</v>
      </c>
      <c r="U184" s="50">
        <v>4.6147782826851422</v>
      </c>
      <c r="V184" s="50">
        <v>16.414553879326178</v>
      </c>
      <c r="W184" s="50">
        <v>5.0391966237552133</v>
      </c>
      <c r="X184" s="50">
        <v>4.5332363283424604</v>
      </c>
      <c r="Y184" s="50">
        <v>4.7621454730242352</v>
      </c>
      <c r="Z184" s="50">
        <v>8.4636284422065557</v>
      </c>
      <c r="AA184" s="50">
        <v>5.305090152913178</v>
      </c>
      <c r="AB184" s="50">
        <v>4.2593696789030835</v>
      </c>
      <c r="AC184" s="50">
        <v>6.1185900298645226</v>
      </c>
      <c r="AE184" s="50">
        <v>26.399707337191</v>
      </c>
      <c r="AF184" s="50">
        <v>3.6493597000374023</v>
      </c>
      <c r="AG184" s="50">
        <v>21.525874855965775</v>
      </c>
      <c r="AH184" s="50">
        <v>16.781382085429517</v>
      </c>
      <c r="AI184" s="50">
        <v>3.8200099211971779</v>
      </c>
      <c r="AJ184" s="50">
        <v>10.26602165461842</v>
      </c>
      <c r="AK184" s="50">
        <v>11.024257320468005</v>
      </c>
      <c r="AL184" s="50">
        <v>3.730326437156497</v>
      </c>
      <c r="AM184" s="50">
        <v>5.7984743614000056</v>
      </c>
      <c r="AN184" s="50">
        <v>12.82410039393538</v>
      </c>
      <c r="AO184" s="50">
        <v>4.4061020647999545</v>
      </c>
      <c r="AP184" s="50">
        <v>18.200495085485478</v>
      </c>
      <c r="AR184" s="50">
        <v>13.957185149182365</v>
      </c>
      <c r="AS184" s="50">
        <v>0</v>
      </c>
      <c r="AT184" s="50">
        <v>4.2683759551994616</v>
      </c>
      <c r="AU184" s="50">
        <v>8.9606157756325224</v>
      </c>
      <c r="AV184" s="50">
        <v>11.352122192375424</v>
      </c>
      <c r="AW184" s="50">
        <v>6.1765203912037725</v>
      </c>
      <c r="AX184" s="50">
        <v>3.8704495458932975</v>
      </c>
      <c r="AY184" s="50">
        <v>1.0042005880199749</v>
      </c>
      <c r="AZ184" s="50">
        <v>0.83022177635285588</v>
      </c>
      <c r="BA184" s="50">
        <v>3.820009921197173</v>
      </c>
      <c r="BB184" s="50">
        <v>3.8076358945491267</v>
      </c>
      <c r="BC184" s="50">
        <v>1.0376037610229276</v>
      </c>
      <c r="BE184" s="50">
        <v>31.32687280766098</v>
      </c>
      <c r="BF184" s="50">
        <v>10.783306954951208</v>
      </c>
      <c r="BG184" s="50">
        <v>39.122529311552746</v>
      </c>
      <c r="BH184" s="50">
        <v>27.568836162027338</v>
      </c>
      <c r="BI184" s="50">
        <v>10.59700900928347</v>
      </c>
      <c r="BJ184" s="50">
        <v>9.7214106486760112</v>
      </c>
      <c r="BK184" s="50">
        <v>17.173378463611009</v>
      </c>
      <c r="BL184" s="50">
        <v>9.3042390210029033</v>
      </c>
      <c r="BM184" s="50">
        <v>19.01404973738153</v>
      </c>
      <c r="BN184" s="50">
        <v>41.982767742758291</v>
      </c>
      <c r="BO184" s="50">
        <v>13.627976517765134</v>
      </c>
      <c r="BP184" s="50">
        <v>6.2710857204780561</v>
      </c>
      <c r="BR184" s="50">
        <v>23.36695589778563</v>
      </c>
      <c r="BS184" s="50">
        <v>20.125606625952059</v>
      </c>
      <c r="BT184" s="50">
        <v>21.013375806147035</v>
      </c>
      <c r="BU184" s="50">
        <v>13.422919521195768</v>
      </c>
      <c r="BV184" s="50">
        <v>20.94566358396326</v>
      </c>
      <c r="BW184" s="50">
        <v>16.751253938077351</v>
      </c>
      <c r="BX184" s="50">
        <v>14.652344603517228</v>
      </c>
      <c r="BY184" s="50">
        <v>9.1313498482621736</v>
      </c>
      <c r="BZ184" s="50">
        <v>19.17834073712363</v>
      </c>
      <c r="CA184" s="50">
        <v>10.852006439426049</v>
      </c>
      <c r="CB184" s="50">
        <v>15.177432258515426</v>
      </c>
      <c r="CC184" s="50">
        <v>39.694284488541342</v>
      </c>
      <c r="CE184" s="50">
        <v>4.2145282851116601</v>
      </c>
      <c r="CF184" s="50">
        <v>11.606241147102546</v>
      </c>
      <c r="CG184" s="50">
        <v>17.321936280919669</v>
      </c>
      <c r="CH184" s="50">
        <v>12.696841285734804</v>
      </c>
      <c r="CI184" s="50">
        <v>13.906585131529015</v>
      </c>
      <c r="CJ184" s="50">
        <v>6.8578253785056935</v>
      </c>
      <c r="CK184" s="50">
        <v>6.9064036647851408</v>
      </c>
      <c r="CL184" s="50">
        <v>1.0717395767618016</v>
      </c>
      <c r="CM184" s="50">
        <v>0</v>
      </c>
      <c r="CN184" s="50">
        <v>8.717777178605342</v>
      </c>
      <c r="CO184" s="50">
        <v>0</v>
      </c>
      <c r="CP184" s="50">
        <v>1.0780254234119409</v>
      </c>
      <c r="CR184" s="50">
        <v>28.09923832317352</v>
      </c>
      <c r="CS184" s="50">
        <v>0.81199994464699154</v>
      </c>
      <c r="CT184" s="50">
        <v>5.7548073492964029</v>
      </c>
      <c r="CU184" s="50">
        <v>18.623585284624927</v>
      </c>
      <c r="CV184" s="50">
        <v>5.1442159656110009</v>
      </c>
      <c r="CW184" s="50">
        <v>13.044001572054116</v>
      </c>
      <c r="CX184" s="50">
        <v>5.2676719438176391</v>
      </c>
      <c r="CY184" s="50">
        <v>4.4771788098743626</v>
      </c>
      <c r="CZ184" s="50">
        <v>5.3577727270351696</v>
      </c>
      <c r="DA184" s="50">
        <v>5.3176021528414887</v>
      </c>
      <c r="DB184" s="50">
        <v>4.5561662235808909</v>
      </c>
      <c r="DC184" s="50">
        <v>4.1824381065589877</v>
      </c>
      <c r="DD184" s="81"/>
      <c r="DE184" s="50">
        <v>5.330133810267613</v>
      </c>
      <c r="DF184" s="50">
        <v>9.9553780134794909</v>
      </c>
      <c r="DG184" s="50">
        <v>13.089252053469757</v>
      </c>
      <c r="DH184" s="50">
        <v>31.695549268239073</v>
      </c>
      <c r="DI184" s="50">
        <v>31.23774946769139</v>
      </c>
      <c r="DJ184" s="50">
        <v>17.73336908317382</v>
      </c>
      <c r="DK184" s="50">
        <v>11.574270984725768</v>
      </c>
      <c r="DL184" s="50">
        <v>11.176463866945673</v>
      </c>
      <c r="DM184" s="50">
        <v>4.2817285293369061</v>
      </c>
      <c r="DN184" s="50">
        <v>3.6517958546299365</v>
      </c>
      <c r="DO184" s="50">
        <v>10.524094066273689</v>
      </c>
      <c r="DP184" s="50">
        <v>11.551926838419934</v>
      </c>
      <c r="DQ184" s="81"/>
      <c r="DS184" s="50">
        <v>41.121241732327888</v>
      </c>
      <c r="DT184" s="50">
        <v>8.3888398183047883</v>
      </c>
      <c r="DU184" s="50">
        <v>20.609283602500586</v>
      </c>
      <c r="DV184" s="50">
        <v>6.4227801014570929</v>
      </c>
      <c r="DW184" s="50">
        <v>14.237680561572862</v>
      </c>
      <c r="DX184" s="50">
        <v>12.283639459664547</v>
      </c>
      <c r="DY184" s="50">
        <v>4.6011206116699599</v>
      </c>
      <c r="DZ184" s="50">
        <v>4.7854512008135712</v>
      </c>
      <c r="EA184" s="50">
        <v>3.6644813370605305</v>
      </c>
      <c r="EB184" s="50">
        <v>14.186404450440355</v>
      </c>
      <c r="EC184" s="50">
        <v>12.092333808353901</v>
      </c>
      <c r="ED184" s="50">
        <v>33.470371581520688</v>
      </c>
      <c r="EF184" s="50">
        <v>82.983316065820034</v>
      </c>
      <c r="EG184" s="50">
        <v>48.240143026146058</v>
      </c>
      <c r="EH184" s="50">
        <v>32.136623153896814</v>
      </c>
      <c r="EI184" s="50">
        <v>17.268357182785142</v>
      </c>
      <c r="EJ184" s="50">
        <v>8.8666897540196388</v>
      </c>
      <c r="EK184" s="50">
        <v>24.325609167590972</v>
      </c>
      <c r="EL184" s="50">
        <v>24.966385576797649</v>
      </c>
      <c r="EM184" s="50">
        <v>10.201484457129</v>
      </c>
      <c r="EN184" s="50">
        <v>49.661151844545316</v>
      </c>
      <c r="EO184" s="50">
        <v>57.953127473418654</v>
      </c>
      <c r="EP184" s="50">
        <v>97.386217073866035</v>
      </c>
      <c r="EQ184" s="50">
        <v>86.933258841750884</v>
      </c>
      <c r="ES184" s="50">
        <v>5.7944955364966857</v>
      </c>
      <c r="ET184" s="50">
        <v>0.8741319256994281</v>
      </c>
      <c r="EU184" s="50">
        <v>4.55578970166298</v>
      </c>
      <c r="EV184" s="50">
        <v>5.3707875538886745</v>
      </c>
      <c r="EW184" s="50">
        <v>5.0710765572956999</v>
      </c>
      <c r="EX184" s="50">
        <v>3.476003523395665</v>
      </c>
      <c r="EY184" s="50">
        <v>0.82925202851733459</v>
      </c>
      <c r="EZ184" s="50">
        <v>0</v>
      </c>
      <c r="FA184" s="50">
        <v>3.4662668245152988</v>
      </c>
      <c r="FB184" s="50">
        <v>0</v>
      </c>
      <c r="FC184" s="50">
        <v>0</v>
      </c>
      <c r="FD184" s="50">
        <v>0.9540000931436684</v>
      </c>
      <c r="FF184" s="50">
        <v>88.589461723238514</v>
      </c>
      <c r="FG184" s="50">
        <v>75.824189972447925</v>
      </c>
      <c r="FH184" s="50">
        <v>94.05520127477493</v>
      </c>
      <c r="FI184" s="50">
        <v>88.714518142407641</v>
      </c>
      <c r="FJ184" s="50">
        <v>28.307174618896255</v>
      </c>
      <c r="FK184" s="50">
        <v>4.3833119269880143</v>
      </c>
      <c r="FL184" s="50">
        <v>17.173378463611012</v>
      </c>
      <c r="FM184" s="50">
        <v>24.701190993177473</v>
      </c>
      <c r="FN184" s="50">
        <v>37.863801705495241</v>
      </c>
      <c r="FO184" s="50">
        <v>62.449916191511143</v>
      </c>
      <c r="FP184" s="50">
        <v>95.919582005725914</v>
      </c>
      <c r="FQ184" s="50">
        <v>103.3563693446613</v>
      </c>
      <c r="FS184" s="50">
        <v>5.317602152841495</v>
      </c>
      <c r="FT184" s="50">
        <v>4.0055170997936766</v>
      </c>
      <c r="FU184" s="50">
        <v>5.0106592866345308</v>
      </c>
      <c r="FV184" s="50">
        <v>0.88041236137241097</v>
      </c>
      <c r="FW184" s="50">
        <v>1.0072071746134483</v>
      </c>
      <c r="FX184" s="50">
        <v>5.2032312554842495</v>
      </c>
      <c r="FY184" s="50">
        <v>3.730326437156501</v>
      </c>
      <c r="FZ184" s="50">
        <v>5.9550730071904354</v>
      </c>
      <c r="GA184" s="50">
        <v>5.8396955893489562</v>
      </c>
      <c r="GB184" s="50">
        <v>0.98332184547433577</v>
      </c>
      <c r="GC184" s="50">
        <v>4.1268492475022089</v>
      </c>
      <c r="GD184" s="50">
        <v>9.9973247759050903</v>
      </c>
    </row>
    <row r="185" spans="4:186" ht="15.75" thickBot="1" x14ac:dyDescent="0.3">
      <c r="D185" s="39">
        <v>0.83333333333333304</v>
      </c>
      <c r="E185" s="50">
        <v>18.479069294279295</v>
      </c>
      <c r="F185" s="50">
        <v>14.873041765012543</v>
      </c>
      <c r="G185" s="50">
        <v>12.211665193283382</v>
      </c>
      <c r="H185" s="50">
        <v>0</v>
      </c>
      <c r="I185" s="50">
        <v>8.4249726035799348</v>
      </c>
      <c r="J185" s="50">
        <v>5.0142707170697873</v>
      </c>
      <c r="K185" s="50">
        <v>3.5456270384827278</v>
      </c>
      <c r="L185" s="50">
        <v>4.1611354068197564</v>
      </c>
      <c r="M185" s="50">
        <v>12.919298772457617</v>
      </c>
      <c r="N185" s="50">
        <v>23.149365369107205</v>
      </c>
      <c r="O185" s="50">
        <v>4.7695174141397878</v>
      </c>
      <c r="P185" s="50">
        <v>6.1461305288953882</v>
      </c>
      <c r="R185" s="50">
        <v>19.044716416567731</v>
      </c>
      <c r="S185" s="50">
        <v>6.7024245070503472</v>
      </c>
      <c r="T185" s="50">
        <v>5.9012218834109031</v>
      </c>
      <c r="U185" s="50">
        <v>3.7356014678682627</v>
      </c>
      <c r="V185" s="50">
        <v>12.027225310011206</v>
      </c>
      <c r="W185" s="50">
        <v>3.7972890635463563</v>
      </c>
      <c r="X185" s="50">
        <v>0.81610345882913948</v>
      </c>
      <c r="Y185" s="50">
        <v>3.5839923743163986</v>
      </c>
      <c r="Z185" s="50">
        <v>5.7984743614000092</v>
      </c>
      <c r="AA185" s="50">
        <v>6.0774337330867381</v>
      </c>
      <c r="AB185" s="50">
        <v>4.0616324772446566</v>
      </c>
      <c r="AC185" s="50">
        <v>5.9821209886937288</v>
      </c>
      <c r="AE185" s="50">
        <v>20.442452654096851</v>
      </c>
      <c r="AF185" s="50">
        <v>3.3149661538053916</v>
      </c>
      <c r="AG185" s="50">
        <v>19.71908832598869</v>
      </c>
      <c r="AH185" s="50">
        <v>13.783132264348934</v>
      </c>
      <c r="AI185" s="50">
        <v>3.4885939253930922</v>
      </c>
      <c r="AJ185" s="50">
        <v>5.6895004309780735</v>
      </c>
      <c r="AK185" s="50">
        <v>5.4438058604124828</v>
      </c>
      <c r="AL185" s="50">
        <v>4.139905165172924</v>
      </c>
      <c r="AM185" s="50">
        <v>5.051690493999927</v>
      </c>
      <c r="AN185" s="50">
        <v>13.805752279967312</v>
      </c>
      <c r="AO185" s="50">
        <v>4.7215427470331459</v>
      </c>
      <c r="AP185" s="50">
        <v>20.777019762733961</v>
      </c>
      <c r="AR185" s="50">
        <v>15.155121258181309</v>
      </c>
      <c r="AS185" s="50">
        <v>0</v>
      </c>
      <c r="AT185" s="50">
        <v>3.7007468944741637</v>
      </c>
      <c r="AU185" s="50">
        <v>5.0391966237552062</v>
      </c>
      <c r="AV185" s="50">
        <v>6.787841405743122</v>
      </c>
      <c r="AW185" s="50">
        <v>3.4662668245152952</v>
      </c>
      <c r="AX185" s="50">
        <v>1.1389711559905691</v>
      </c>
      <c r="AY185" s="50">
        <v>0.84789619101312419</v>
      </c>
      <c r="AZ185" s="50">
        <v>0</v>
      </c>
      <c r="BA185" s="50">
        <v>1.2294668918686695</v>
      </c>
      <c r="BB185" s="50">
        <v>5.488870719897724</v>
      </c>
      <c r="BC185" s="50">
        <v>1.0970303350571649</v>
      </c>
      <c r="BE185" s="50">
        <v>30.706556890343755</v>
      </c>
      <c r="BF185" s="50">
        <v>10.783306954951208</v>
      </c>
      <c r="BG185" s="50">
        <v>39.381732508471309</v>
      </c>
      <c r="BH185" s="50">
        <v>30.277243779859994</v>
      </c>
      <c r="BI185" s="50">
        <v>8.4793660899983845</v>
      </c>
      <c r="BJ185" s="50">
        <v>8.9411502883625253</v>
      </c>
      <c r="BK185" s="50">
        <v>12.944175464166781</v>
      </c>
      <c r="BL185" s="50">
        <v>6.0911319256831931</v>
      </c>
      <c r="BM185" s="50">
        <v>19.244321209433497</v>
      </c>
      <c r="BN185" s="50">
        <v>40.324340830071066</v>
      </c>
      <c r="BO185" s="50">
        <v>13.119207033881798</v>
      </c>
      <c r="BP185" s="50">
        <v>6.6706438769729948</v>
      </c>
      <c r="BR185" s="50">
        <v>27.686425603981537</v>
      </c>
      <c r="BS185" s="50">
        <v>18.80652383144723</v>
      </c>
      <c r="BT185" s="50">
        <v>18.447977204403973</v>
      </c>
      <c r="BU185" s="50">
        <v>6.9502199953759449</v>
      </c>
      <c r="BV185" s="50">
        <v>13.43197089904702</v>
      </c>
      <c r="BW185" s="50">
        <v>13.018997103009763</v>
      </c>
      <c r="BX185" s="50">
        <v>10.304598415766458</v>
      </c>
      <c r="BY185" s="50">
        <v>3.7204491436949958</v>
      </c>
      <c r="BZ185" s="50">
        <v>12.163838882743049</v>
      </c>
      <c r="CA185" s="50">
        <v>6.2990815976352064</v>
      </c>
      <c r="CB185" s="50">
        <v>17.237648789541353</v>
      </c>
      <c r="CC185" s="50">
        <v>44.327233320046204</v>
      </c>
      <c r="CE185" s="50">
        <v>4.2900427969703596</v>
      </c>
      <c r="CF185" s="50">
        <v>11.705722674992366</v>
      </c>
      <c r="CG185" s="50">
        <v>12.872040906620917</v>
      </c>
      <c r="CH185" s="50">
        <v>9.8453364975654569</v>
      </c>
      <c r="CI185" s="50">
        <v>8.979480223710226</v>
      </c>
      <c r="CJ185" s="50">
        <v>5.2287789902786903</v>
      </c>
      <c r="CK185" s="50">
        <v>5.2428244756976401</v>
      </c>
      <c r="CL185" s="50">
        <v>0</v>
      </c>
      <c r="CM185" s="50">
        <v>0</v>
      </c>
      <c r="CN185" s="50">
        <v>5.9012218834108996</v>
      </c>
      <c r="CO185" s="50">
        <v>0</v>
      </c>
      <c r="CP185" s="50">
        <v>1.1194834826188476</v>
      </c>
      <c r="CR185" s="50">
        <v>19.621790368706172</v>
      </c>
      <c r="CS185" s="50">
        <v>0</v>
      </c>
      <c r="CT185" s="50">
        <v>4.8088328429586555</v>
      </c>
      <c r="CU185" s="50">
        <v>11.484325543624619</v>
      </c>
      <c r="CV185" s="50">
        <v>1.0748794368097463</v>
      </c>
      <c r="CW185" s="50">
        <v>4.3041654892125907</v>
      </c>
      <c r="CX185" s="50">
        <v>1.0499315983559254</v>
      </c>
      <c r="CY185" s="50">
        <v>0.91393743628436253</v>
      </c>
      <c r="CZ185" s="50">
        <v>3.9757506124714124</v>
      </c>
      <c r="DA185" s="50">
        <v>3.8200099211971792</v>
      </c>
      <c r="DB185" s="50">
        <v>4.6976765273790111</v>
      </c>
      <c r="DC185" s="50">
        <v>3.7700104300372059</v>
      </c>
      <c r="DD185" s="81"/>
      <c r="DE185" s="50">
        <v>5.7153008010790245</v>
      </c>
      <c r="DF185" s="50">
        <v>13.348371486772249</v>
      </c>
      <c r="DG185" s="50">
        <v>9.5577999062371202</v>
      </c>
      <c r="DH185" s="50">
        <v>22.482245080269532</v>
      </c>
      <c r="DI185" s="50">
        <v>24.139254445860807</v>
      </c>
      <c r="DJ185" s="50">
        <v>11.950165443403296</v>
      </c>
      <c r="DK185" s="50">
        <v>11.374208027030312</v>
      </c>
      <c r="DL185" s="50">
        <v>6.9661990369176525</v>
      </c>
      <c r="DM185" s="50">
        <v>3.9226941470064309</v>
      </c>
      <c r="DN185" s="50">
        <v>1.1291992930061034</v>
      </c>
      <c r="DO185" s="50">
        <v>8.8829230097997094</v>
      </c>
      <c r="DP185" s="50">
        <v>10.787877874379573</v>
      </c>
      <c r="DQ185" s="81"/>
      <c r="DS185" s="50">
        <v>41.766269153180964</v>
      </c>
      <c r="DT185" s="50">
        <v>9.4276652469198936</v>
      </c>
      <c r="DU185" s="50">
        <v>19.980120878197571</v>
      </c>
      <c r="DV185" s="50">
        <v>5.1144696952326871</v>
      </c>
      <c r="DW185" s="50">
        <v>11.708941185470634</v>
      </c>
      <c r="DX185" s="50">
        <v>10.180944561711518</v>
      </c>
      <c r="DY185" s="50">
        <v>3.2937985448804805</v>
      </c>
      <c r="DZ185" s="50">
        <v>4.0766479544070897</v>
      </c>
      <c r="EA185" s="50">
        <v>4.1268492475022045</v>
      </c>
      <c r="EB185" s="50">
        <v>14.942047124210415</v>
      </c>
      <c r="EC185" s="50">
        <v>12.307693577107006</v>
      </c>
      <c r="ED185" s="50">
        <v>37.792990446289352</v>
      </c>
      <c r="EF185" s="50">
        <v>86.317544970590632</v>
      </c>
      <c r="EG185" s="50">
        <v>49.373851692475576</v>
      </c>
      <c r="EH185" s="50">
        <v>32.546679121262009</v>
      </c>
      <c r="EI185" s="50">
        <v>13.78313226434895</v>
      </c>
      <c r="EJ185" s="50">
        <v>6.8025868924242925</v>
      </c>
      <c r="EK185" s="50">
        <v>21.188974142324085</v>
      </c>
      <c r="EL185" s="50">
        <v>22.469247741891849</v>
      </c>
      <c r="EM185" s="50">
        <v>9.538133657459964</v>
      </c>
      <c r="EN185" s="50">
        <v>49.787195317077632</v>
      </c>
      <c r="EO185" s="50">
        <v>58.699295976079497</v>
      </c>
      <c r="EP185" s="50">
        <v>95.046709489684204</v>
      </c>
      <c r="EQ185" s="50">
        <v>87.286406381865206</v>
      </c>
      <c r="ES185" s="50">
        <v>5.6759754752413727</v>
      </c>
      <c r="ET185" s="50">
        <v>0</v>
      </c>
      <c r="EU185" s="50">
        <v>4.3009036596610306</v>
      </c>
      <c r="EV185" s="50">
        <v>1.1046944044881959</v>
      </c>
      <c r="EW185" s="50">
        <v>1.129199293006103</v>
      </c>
      <c r="EX185" s="50">
        <v>1.0115270718391918</v>
      </c>
      <c r="EY185" s="50">
        <v>0</v>
      </c>
      <c r="EZ185" s="50">
        <v>0</v>
      </c>
      <c r="FA185" s="50">
        <v>0.95042464998762433</v>
      </c>
      <c r="FB185" s="50">
        <v>0</v>
      </c>
      <c r="FC185" s="50">
        <v>0</v>
      </c>
      <c r="FD185" s="50">
        <v>0.88050407736247938</v>
      </c>
      <c r="FF185" s="50">
        <v>88.217966003007831</v>
      </c>
      <c r="FG185" s="50">
        <v>86.108148556447702</v>
      </c>
      <c r="FH185" s="50">
        <v>92.821706257436134</v>
      </c>
      <c r="FI185" s="50">
        <v>76.206938344142202</v>
      </c>
      <c r="FJ185" s="50">
        <v>27.399875431352179</v>
      </c>
      <c r="FK185" s="50">
        <v>3.9438597173857919</v>
      </c>
      <c r="FL185" s="50">
        <v>13.856107557899689</v>
      </c>
      <c r="FM185" s="50">
        <v>25.310130099809044</v>
      </c>
      <c r="FN185" s="50">
        <v>30.639119381030103</v>
      </c>
      <c r="FO185" s="50">
        <v>65.629640330415114</v>
      </c>
      <c r="FP185" s="50">
        <v>89.269753437130646</v>
      </c>
      <c r="FQ185" s="50">
        <v>87.511633684970946</v>
      </c>
      <c r="FS185" s="50">
        <v>6.1461305288953847</v>
      </c>
      <c r="FT185" s="50">
        <v>4.1213880449722344</v>
      </c>
      <c r="FU185" s="50">
        <v>3.593626757269238</v>
      </c>
      <c r="FV185" s="50">
        <v>0</v>
      </c>
      <c r="FW185" s="50">
        <v>0</v>
      </c>
      <c r="FX185" s="50">
        <v>0</v>
      </c>
      <c r="FY185" s="50">
        <v>3.4415361926673023</v>
      </c>
      <c r="FZ185" s="50">
        <v>5.7021722438861664</v>
      </c>
      <c r="GA185" s="50">
        <v>6.2051595438037541</v>
      </c>
      <c r="GB185" s="50">
        <v>0</v>
      </c>
      <c r="GC185" s="50">
        <v>4.3606005115080784</v>
      </c>
      <c r="GD185" s="50">
        <v>11.17646386694568</v>
      </c>
    </row>
    <row r="186" spans="4:186" ht="15.75" thickBot="1" x14ac:dyDescent="0.3">
      <c r="D186" s="39">
        <v>0.875</v>
      </c>
      <c r="E186" s="50">
        <v>19.267769960683804</v>
      </c>
      <c r="F186" s="50">
        <v>15.22691308984124</v>
      </c>
      <c r="G186" s="50">
        <v>11.799299176975047</v>
      </c>
      <c r="H186" s="50">
        <v>0</v>
      </c>
      <c r="I186" s="50">
        <v>5.1933641950515979</v>
      </c>
      <c r="J186" s="50">
        <v>1.0948016778078573</v>
      </c>
      <c r="K186" s="50">
        <v>0</v>
      </c>
      <c r="L186" s="50">
        <v>4.0244285083824751</v>
      </c>
      <c r="M186" s="50">
        <v>12.69684128573479</v>
      </c>
      <c r="N186" s="50">
        <v>18.41692001024877</v>
      </c>
      <c r="O186" s="50">
        <v>5.1397262901916108</v>
      </c>
      <c r="P186" s="50">
        <v>4.182438106558986</v>
      </c>
      <c r="R186" s="50">
        <v>16.357126920827088</v>
      </c>
      <c r="S186" s="50">
        <v>6.2905740602807247</v>
      </c>
      <c r="T186" s="50">
        <v>5.9956756383528669</v>
      </c>
      <c r="U186" s="50">
        <v>1.1550528296769544</v>
      </c>
      <c r="V186" s="50">
        <v>9.2656322694256783</v>
      </c>
      <c r="W186" s="50">
        <v>1.0687101967326471</v>
      </c>
      <c r="X186" s="50">
        <v>0</v>
      </c>
      <c r="Y186" s="50">
        <v>3.3763690852332591</v>
      </c>
      <c r="Z186" s="50">
        <v>4.6620282072154424</v>
      </c>
      <c r="AA186" s="50">
        <v>6.8321418992371017</v>
      </c>
      <c r="AB186" s="50">
        <v>3.8701118201543414</v>
      </c>
      <c r="AC186" s="50">
        <v>5.7416183383543977</v>
      </c>
      <c r="AE186" s="50">
        <v>17.114193983442664</v>
      </c>
      <c r="AF186" s="50">
        <v>0.94573085222576991</v>
      </c>
      <c r="AG186" s="50">
        <v>20.542442734872832</v>
      </c>
      <c r="AH186" s="50">
        <v>8.7097590362887338</v>
      </c>
      <c r="AI186" s="50">
        <v>1.1002193747355162</v>
      </c>
      <c r="AJ186" s="50">
        <v>5.0642049982122934</v>
      </c>
      <c r="AK186" s="50">
        <v>4.1187472581805302</v>
      </c>
      <c r="AL186" s="50">
        <v>1.0499315983559261</v>
      </c>
      <c r="AM186" s="50">
        <v>4.4175266971422333</v>
      </c>
      <c r="AN186" s="50">
        <v>12.752413042606895</v>
      </c>
      <c r="AO186" s="50">
        <v>5.1904886539959225</v>
      </c>
      <c r="AP186" s="50">
        <v>21.354126667587291</v>
      </c>
      <c r="AR186" s="50">
        <v>17.83343744899064</v>
      </c>
      <c r="AS186" s="50">
        <v>0</v>
      </c>
      <c r="AT186" s="50">
        <v>1.1324503446395002</v>
      </c>
      <c r="AU186" s="50">
        <v>4.8057109000721914</v>
      </c>
      <c r="AV186" s="50">
        <v>6.3553230669766538</v>
      </c>
      <c r="AW186" s="50">
        <v>0</v>
      </c>
      <c r="AX186" s="50">
        <v>0</v>
      </c>
      <c r="AY186" s="50">
        <v>0.81872197060715712</v>
      </c>
      <c r="AZ186" s="50">
        <v>0</v>
      </c>
      <c r="BA186" s="50">
        <v>1.1752834868538349</v>
      </c>
      <c r="BB186" s="50">
        <v>4.4175266971422316</v>
      </c>
      <c r="BC186" s="50">
        <v>1.2260326287952377</v>
      </c>
      <c r="BE186" s="50">
        <v>32.821978525576128</v>
      </c>
      <c r="BF186" s="50">
        <v>10.783306954951208</v>
      </c>
      <c r="BG186" s="50">
        <v>41.982767742758249</v>
      </c>
      <c r="BH186" s="50">
        <v>23.335442267619261</v>
      </c>
      <c r="BI186" s="50">
        <v>8.4430778393777626</v>
      </c>
      <c r="BJ186" s="50">
        <v>8.4448897882604985</v>
      </c>
      <c r="BK186" s="50">
        <v>10.916388643819699</v>
      </c>
      <c r="BL186" s="50">
        <v>12.992414577852784</v>
      </c>
      <c r="BM186" s="50">
        <v>17.795994225245</v>
      </c>
      <c r="BN186" s="50">
        <v>37.540813853406846</v>
      </c>
      <c r="BO186" s="50">
        <v>16.303649414436727</v>
      </c>
      <c r="BP186" s="50">
        <v>6.729072543825982</v>
      </c>
      <c r="BR186" s="50">
        <v>25.502455496882444</v>
      </c>
      <c r="BS186" s="50">
        <v>18.494628431234883</v>
      </c>
      <c r="BT186" s="50">
        <v>18.169716351731218</v>
      </c>
      <c r="BU186" s="50">
        <v>4.5678486953950648</v>
      </c>
      <c r="BV186" s="50">
        <v>9.9366124436272933</v>
      </c>
      <c r="BW186" s="50">
        <v>6.8119367368612673</v>
      </c>
      <c r="BX186" s="50">
        <v>5.4820526006382835</v>
      </c>
      <c r="BY186" s="50">
        <v>0.80050955104692501</v>
      </c>
      <c r="BZ186" s="50">
        <v>10.786455672165582</v>
      </c>
      <c r="CA186" s="50">
        <v>10.201484457128986</v>
      </c>
      <c r="CB186" s="50">
        <v>18.174843729093059</v>
      </c>
      <c r="CC186" s="50">
        <v>38.402816365303103</v>
      </c>
      <c r="CE186" s="50">
        <v>3.9418081170884256</v>
      </c>
      <c r="CF186" s="50">
        <v>12.548222443650385</v>
      </c>
      <c r="CG186" s="50">
        <v>11.821961077018599</v>
      </c>
      <c r="CH186" s="50">
        <v>8.5955757489133884</v>
      </c>
      <c r="CI186" s="50">
        <v>5.5333263394614978</v>
      </c>
      <c r="CJ186" s="50">
        <v>4.0292833446400182</v>
      </c>
      <c r="CK186" s="50">
        <v>3.2847080296535784</v>
      </c>
      <c r="CL186" s="50">
        <v>0</v>
      </c>
      <c r="CM186" s="50">
        <v>0</v>
      </c>
      <c r="CN186" s="50">
        <v>5.5978668242926348</v>
      </c>
      <c r="CO186" s="50">
        <v>0</v>
      </c>
      <c r="CP186" s="50">
        <v>1.152087778226206</v>
      </c>
      <c r="CR186" s="50">
        <v>19.044716416567745</v>
      </c>
      <c r="CS186" s="50">
        <v>0</v>
      </c>
      <c r="CT186" s="50">
        <v>4.3774433856363331</v>
      </c>
      <c r="CU186" s="50">
        <v>8.5200106823316268</v>
      </c>
      <c r="CV186" s="50">
        <v>0.80568524337616276</v>
      </c>
      <c r="CW186" s="50">
        <v>1.0882394475056549</v>
      </c>
      <c r="CX186" s="50">
        <v>0</v>
      </c>
      <c r="CY186" s="50">
        <v>0</v>
      </c>
      <c r="CZ186" s="50">
        <v>1.0209123149955026</v>
      </c>
      <c r="DA186" s="50">
        <v>3.7600631781023308</v>
      </c>
      <c r="DB186" s="50">
        <v>5.4756657438820149</v>
      </c>
      <c r="DC186" s="50">
        <v>3.612947289976451</v>
      </c>
      <c r="DD186" s="81"/>
      <c r="DE186" s="50">
        <v>6.4973891717608279</v>
      </c>
      <c r="DF186" s="50">
        <v>11.80577104766566</v>
      </c>
      <c r="DG186" s="50">
        <v>6.6706438769729921</v>
      </c>
      <c r="DH186" s="50">
        <v>13.757191620726905</v>
      </c>
      <c r="DI186" s="50">
        <v>19.108269366734149</v>
      </c>
      <c r="DJ186" s="50">
        <v>10.611069612063107</v>
      </c>
      <c r="DK186" s="50">
        <v>6.7878414057431264</v>
      </c>
      <c r="DL186" s="50">
        <v>5.4184071182879325</v>
      </c>
      <c r="DM186" s="50">
        <v>4.1927604222747616</v>
      </c>
      <c r="DN186" s="50">
        <v>1.1752834868538353</v>
      </c>
      <c r="DO186" s="50">
        <v>9.0976658086426134</v>
      </c>
      <c r="DP186" s="50">
        <v>10.916388643819712</v>
      </c>
      <c r="DQ186" s="81"/>
      <c r="DS186" s="50">
        <v>34.697079227421689</v>
      </c>
      <c r="DT186" s="50">
        <v>9.4276652469198936</v>
      </c>
      <c r="DU186" s="50">
        <v>17.381598466058136</v>
      </c>
      <c r="DV186" s="50">
        <v>4.5561662235808882</v>
      </c>
      <c r="DW186" s="50">
        <v>10.766557963805962</v>
      </c>
      <c r="DX186" s="50">
        <v>9.7832427578517986</v>
      </c>
      <c r="DY186" s="50">
        <v>1.1162573074230737</v>
      </c>
      <c r="DZ186" s="50">
        <v>3.8704495458933033</v>
      </c>
      <c r="EA186" s="50">
        <v>4.4175266971422351</v>
      </c>
      <c r="EB186" s="50">
        <v>13.30889313201178</v>
      </c>
      <c r="EC186" s="50">
        <v>13.270484044834959</v>
      </c>
      <c r="ED186" s="50">
        <v>33.891672044404352</v>
      </c>
      <c r="EF186" s="50">
        <v>92.056275676169619</v>
      </c>
      <c r="EG186" s="50">
        <v>46.475437968441923</v>
      </c>
      <c r="EH186" s="50">
        <v>34.08004589175976</v>
      </c>
      <c r="EI186" s="50">
        <v>11.739009070272731</v>
      </c>
      <c r="EJ186" s="50">
        <v>6.5117111118839803</v>
      </c>
      <c r="EK186" s="50">
        <v>19.476444366325559</v>
      </c>
      <c r="EL186" s="50">
        <v>21.081233802703395</v>
      </c>
      <c r="EM186" s="50">
        <v>9.8159261699343947</v>
      </c>
      <c r="EN186" s="50">
        <v>49.096588396104714</v>
      </c>
      <c r="EO186" s="50">
        <v>61.818504663551714</v>
      </c>
      <c r="EP186" s="50">
        <v>95.433996115827682</v>
      </c>
      <c r="EQ186" s="50">
        <v>86.757042830218353</v>
      </c>
      <c r="ES186" s="50">
        <v>4.715761266760917</v>
      </c>
      <c r="ET186" s="50">
        <v>0</v>
      </c>
      <c r="EU186" s="50">
        <v>3.9111194378949881</v>
      </c>
      <c r="EV186" s="50">
        <v>0.99601312536387787</v>
      </c>
      <c r="EW186" s="50">
        <v>0</v>
      </c>
      <c r="EX186" s="50">
        <v>0</v>
      </c>
      <c r="EY186" s="50">
        <v>0</v>
      </c>
      <c r="EZ186" s="50">
        <v>0</v>
      </c>
      <c r="FA186" s="50">
        <v>0.8947044930848107</v>
      </c>
      <c r="FB186" s="50">
        <v>0</v>
      </c>
      <c r="FC186" s="50">
        <v>0</v>
      </c>
      <c r="FD186" s="50">
        <v>0</v>
      </c>
      <c r="FF186" s="50">
        <v>106.72049574833871</v>
      </c>
      <c r="FG186" s="50">
        <v>80.390720648514048</v>
      </c>
      <c r="FH186" s="50">
        <v>103.98732216601236</v>
      </c>
      <c r="FI186" s="50">
        <v>59.079331077695677</v>
      </c>
      <c r="FJ186" s="50">
        <v>25.310130099809058</v>
      </c>
      <c r="FK186" s="50">
        <v>3.8387891252915396</v>
      </c>
      <c r="FL186" s="50">
        <v>11.844651975010917</v>
      </c>
      <c r="FM186" s="50">
        <v>26.085272459670254</v>
      </c>
      <c r="FN186" s="50">
        <v>31.187321355667343</v>
      </c>
      <c r="FO186" s="50">
        <v>65.336214654100118</v>
      </c>
      <c r="FP186" s="50">
        <v>79.870393979444529</v>
      </c>
      <c r="FQ186" s="50">
        <v>100.32802425487206</v>
      </c>
      <c r="FS186" s="50">
        <v>8.5157581695915585</v>
      </c>
      <c r="FT186" s="50">
        <v>4.2156773885185217</v>
      </c>
      <c r="FU186" s="50">
        <v>3.63233694795069</v>
      </c>
      <c r="FV186" s="50">
        <v>0</v>
      </c>
      <c r="FW186" s="50">
        <v>0</v>
      </c>
      <c r="FX186" s="50">
        <v>0</v>
      </c>
      <c r="FY186" s="50">
        <v>0.88050407736247938</v>
      </c>
      <c r="FZ186" s="50">
        <v>1.0530287397205398</v>
      </c>
      <c r="GA186" s="50">
        <v>5.7302041753623012</v>
      </c>
      <c r="GB186" s="50">
        <v>0</v>
      </c>
      <c r="GC186" s="50">
        <v>4.5912735149839765</v>
      </c>
      <c r="GD186" s="50">
        <v>12.491845561995957</v>
      </c>
    </row>
    <row r="187" spans="4:186" ht="15.75" thickBot="1" x14ac:dyDescent="0.3">
      <c r="D187" s="39">
        <v>0.91666666666666696</v>
      </c>
      <c r="E187" s="50">
        <v>17.41148086376106</v>
      </c>
      <c r="F187" s="50">
        <v>19.54787379785472</v>
      </c>
      <c r="G187" s="50">
        <v>10.263269861837879</v>
      </c>
      <c r="H187" s="50">
        <v>0</v>
      </c>
      <c r="I187" s="50">
        <v>3.5170334103511212</v>
      </c>
      <c r="J187" s="50">
        <v>0</v>
      </c>
      <c r="K187" s="50">
        <v>0</v>
      </c>
      <c r="L187" s="50">
        <v>3.4603081670054632</v>
      </c>
      <c r="M187" s="50">
        <v>8.8056806355472883</v>
      </c>
      <c r="N187" s="50">
        <v>20.342787567879718</v>
      </c>
      <c r="O187" s="50">
        <v>3.5942696626450017</v>
      </c>
      <c r="P187" s="50">
        <v>6.426094392283483</v>
      </c>
      <c r="R187" s="50">
        <v>12.14228089835184</v>
      </c>
      <c r="S187" s="50">
        <v>6.0608278424496564</v>
      </c>
      <c r="T187" s="50">
        <v>8.4975491419029616</v>
      </c>
      <c r="U187" s="50">
        <v>1.0687101967326471</v>
      </c>
      <c r="V187" s="50">
        <v>9.1504530844357994</v>
      </c>
      <c r="W187" s="50">
        <v>0</v>
      </c>
      <c r="X187" s="50">
        <v>0</v>
      </c>
      <c r="Y187" s="50">
        <v>3.5075364755854896</v>
      </c>
      <c r="Z187" s="50">
        <v>4.5328610707894681</v>
      </c>
      <c r="AA187" s="50">
        <v>6.5117111118839803</v>
      </c>
      <c r="AB187" s="50">
        <v>3.4760035233956694</v>
      </c>
      <c r="AC187" s="50">
        <v>5.4948412096429342</v>
      </c>
      <c r="AE187" s="50">
        <v>16.41455387932616</v>
      </c>
      <c r="AF187" s="50">
        <v>1.0758899783639313</v>
      </c>
      <c r="AG187" s="50">
        <v>21.013375806147035</v>
      </c>
      <c r="AH187" s="50">
        <v>12.25961670351812</v>
      </c>
      <c r="AI187" s="50">
        <v>0.90270062719696287</v>
      </c>
      <c r="AJ187" s="50">
        <v>4.3266806947279512</v>
      </c>
      <c r="AK187" s="50">
        <v>3.4697196981208727</v>
      </c>
      <c r="AL187" s="50">
        <v>1.0406766230799593</v>
      </c>
      <c r="AM187" s="50">
        <v>6.147969494782223</v>
      </c>
      <c r="AN187" s="50">
        <v>12.800174839673458</v>
      </c>
      <c r="AO187" s="50">
        <v>4.3379676821623256</v>
      </c>
      <c r="AP187" s="50">
        <v>25.310130099809058</v>
      </c>
      <c r="AR187" s="50">
        <v>14.058753109869597</v>
      </c>
      <c r="AS187" s="50">
        <v>0</v>
      </c>
      <c r="AT187" s="50">
        <v>1.1553825935205122</v>
      </c>
      <c r="AU187" s="50">
        <v>3.9864189894699398</v>
      </c>
      <c r="AV187" s="50">
        <v>5.305090152913178</v>
      </c>
      <c r="AW187" s="50">
        <v>0.90046437562884718</v>
      </c>
      <c r="AX187" s="50">
        <v>0</v>
      </c>
      <c r="AY187" s="50">
        <v>0</v>
      </c>
      <c r="AZ187" s="50">
        <v>0</v>
      </c>
      <c r="BA187" s="50">
        <v>1.1324503446395022</v>
      </c>
      <c r="BB187" s="50">
        <v>3.624249515237397</v>
      </c>
      <c r="BC187" s="50">
        <v>1.1487992327973586</v>
      </c>
      <c r="BE187" s="50">
        <v>31.104381647581153</v>
      </c>
      <c r="BF187" s="50">
        <v>14.438467788691874</v>
      </c>
      <c r="BG187" s="50">
        <v>44.95155144014479</v>
      </c>
      <c r="BH187" s="50">
        <v>23.789034403526813</v>
      </c>
      <c r="BI187" s="50">
        <v>5.7416183383543924</v>
      </c>
      <c r="BJ187" s="50">
        <v>6.7814583180119374</v>
      </c>
      <c r="BK187" s="50">
        <v>11.308036330295083</v>
      </c>
      <c r="BL187" s="50">
        <v>14.289080080855593</v>
      </c>
      <c r="BM187" s="50">
        <v>18.016343081795291</v>
      </c>
      <c r="BN187" s="50">
        <v>33.517009342929654</v>
      </c>
      <c r="BO187" s="50">
        <v>12.092333808353894</v>
      </c>
      <c r="BP187" s="50">
        <v>11.154634842129802</v>
      </c>
      <c r="BR187" s="50">
        <v>25.348517550451678</v>
      </c>
      <c r="BS187" s="50">
        <v>19.192466693396671</v>
      </c>
      <c r="BT187" s="50">
        <v>12.872040906620908</v>
      </c>
      <c r="BU187" s="50">
        <v>3.3508411245640937</v>
      </c>
      <c r="BV187" s="50">
        <v>6.2571189422737525</v>
      </c>
      <c r="BW187" s="50">
        <v>5.7438151059641793</v>
      </c>
      <c r="BX187" s="50">
        <v>1.1389711559905702</v>
      </c>
      <c r="BY187" s="50">
        <v>0</v>
      </c>
      <c r="BZ187" s="50">
        <v>10.98606292583864</v>
      </c>
      <c r="CA187" s="50">
        <v>8.497549141902967</v>
      </c>
      <c r="CB187" s="50">
        <v>13.627976517765118</v>
      </c>
      <c r="CC187" s="50">
        <v>34.080045891759731</v>
      </c>
      <c r="CE187" s="50">
        <v>3.6713241334521638</v>
      </c>
      <c r="CF187" s="50">
        <v>12.083840012966686</v>
      </c>
      <c r="CG187" s="50">
        <v>10.852006439426056</v>
      </c>
      <c r="CH187" s="50">
        <v>6.5408972630060607</v>
      </c>
      <c r="CI187" s="50">
        <v>4.3884512012384267</v>
      </c>
      <c r="CJ187" s="50">
        <v>3.4760035233956672</v>
      </c>
      <c r="CK187" s="50">
        <v>0.8266111004774731</v>
      </c>
      <c r="CL187" s="50">
        <v>0</v>
      </c>
      <c r="CM187" s="50">
        <v>0</v>
      </c>
      <c r="CN187" s="50">
        <v>5.3678468818303138</v>
      </c>
      <c r="CO187" s="50">
        <v>0</v>
      </c>
      <c r="CP187" s="50">
        <v>1.1259544694390611</v>
      </c>
      <c r="CR187" s="50">
        <v>19.524812997483327</v>
      </c>
      <c r="CS187" s="50">
        <v>0.85010217147704692</v>
      </c>
      <c r="CT187" s="50">
        <v>3.8704495458933033</v>
      </c>
      <c r="CU187" s="50">
        <v>6.630429223311042</v>
      </c>
      <c r="CV187" s="50">
        <v>0</v>
      </c>
      <c r="CW187" s="50">
        <v>0.94147719661022855</v>
      </c>
      <c r="CX187" s="50">
        <v>0</v>
      </c>
      <c r="CY187" s="50">
        <v>0</v>
      </c>
      <c r="CZ187" s="50">
        <v>3.4565483250667888</v>
      </c>
      <c r="DA187" s="50">
        <v>1.2363546456029442</v>
      </c>
      <c r="DB187" s="50">
        <v>5.5153443273788314</v>
      </c>
      <c r="DC187" s="50">
        <v>4.4660230538570334</v>
      </c>
      <c r="DD187" s="81"/>
      <c r="DE187" s="50">
        <v>5.7416183383543924</v>
      </c>
      <c r="DF187" s="50">
        <v>11.581459145914085</v>
      </c>
      <c r="DG187" s="50">
        <v>8.4068932694025662</v>
      </c>
      <c r="DH187" s="50">
        <v>10.963763752151879</v>
      </c>
      <c r="DI187" s="50">
        <v>14.135251599130934</v>
      </c>
      <c r="DJ187" s="50">
        <v>9.4363039133776017</v>
      </c>
      <c r="DK187" s="50">
        <v>3.6226334705903191</v>
      </c>
      <c r="DL187" s="50">
        <v>3.4885939253930922</v>
      </c>
      <c r="DM187" s="50">
        <v>1.2316452387200283</v>
      </c>
      <c r="DN187" s="50">
        <v>1.0314761956334946</v>
      </c>
      <c r="DO187" s="50">
        <v>6.3206014399440829</v>
      </c>
      <c r="DP187" s="50">
        <v>9.2463690068481466</v>
      </c>
      <c r="DQ187" s="81"/>
      <c r="DS187" s="50">
        <v>38.453929246398161</v>
      </c>
      <c r="DT187" s="50">
        <v>10.548895534636332</v>
      </c>
      <c r="DU187" s="50">
        <v>19.589428983749706</v>
      </c>
      <c r="DV187" s="50">
        <v>5.0267233704534009</v>
      </c>
      <c r="DW187" s="50">
        <v>10.429249472938988</v>
      </c>
      <c r="DX187" s="50">
        <v>9.3558813032274823</v>
      </c>
      <c r="DY187" s="50">
        <v>1.1619910575907089</v>
      </c>
      <c r="DZ187" s="50">
        <v>4.3554830083565266</v>
      </c>
      <c r="EA187" s="50">
        <v>5.2672571773856767</v>
      </c>
      <c r="EB187" s="50">
        <v>12.704770203877411</v>
      </c>
      <c r="EC187" s="50">
        <v>12.994024608985404</v>
      </c>
      <c r="ED187" s="50">
        <v>31.59525960337692</v>
      </c>
      <c r="EF187" s="50">
        <v>99.483803108925954</v>
      </c>
      <c r="EG187" s="50">
        <v>44.003198258297481</v>
      </c>
      <c r="EH187" s="50">
        <v>32.775987903789108</v>
      </c>
      <c r="EI187" s="50">
        <v>10.416044667205371</v>
      </c>
      <c r="EJ187" s="50">
        <v>6.5117111118839768</v>
      </c>
      <c r="EK187" s="50">
        <v>19.178340737123634</v>
      </c>
      <c r="EL187" s="50">
        <v>18.918033575408728</v>
      </c>
      <c r="EM187" s="50">
        <v>9.8159261699343947</v>
      </c>
      <c r="EN187" s="50">
        <v>46.398021930005086</v>
      </c>
      <c r="EO187" s="50">
        <v>64.751989682876683</v>
      </c>
      <c r="EP187" s="50">
        <v>97.681326622144098</v>
      </c>
      <c r="EQ187" s="50">
        <v>85.967017298247981</v>
      </c>
      <c r="ES187" s="50">
        <v>4.034836507995629</v>
      </c>
      <c r="ET187" s="50">
        <v>0</v>
      </c>
      <c r="EU187" s="50">
        <v>3.7204491436949949</v>
      </c>
      <c r="EV187" s="50">
        <v>0</v>
      </c>
      <c r="EW187" s="50">
        <v>0</v>
      </c>
      <c r="EX187" s="50">
        <v>0</v>
      </c>
      <c r="EY187" s="50">
        <v>0</v>
      </c>
      <c r="EZ187" s="50">
        <v>0</v>
      </c>
      <c r="FA187" s="50">
        <v>0</v>
      </c>
      <c r="FB187" s="50">
        <v>0</v>
      </c>
      <c r="FC187" s="50">
        <v>0</v>
      </c>
      <c r="FD187" s="50">
        <v>0</v>
      </c>
      <c r="FF187" s="50">
        <v>111.47606994617988</v>
      </c>
      <c r="FG187" s="50">
        <v>101.13963882479462</v>
      </c>
      <c r="FH187" s="50">
        <v>94.831657480750991</v>
      </c>
      <c r="FI187" s="50">
        <v>59.931765288003859</v>
      </c>
      <c r="FJ187" s="50">
        <v>28.726119641584859</v>
      </c>
      <c r="FK187" s="50">
        <v>1.2245464364191656</v>
      </c>
      <c r="FL187" s="50">
        <v>13.358033610965572</v>
      </c>
      <c r="FM187" s="50">
        <v>26.163645784788084</v>
      </c>
      <c r="FN187" s="50">
        <v>36.062706786517204</v>
      </c>
      <c r="FO187" s="50">
        <v>58.835647364098023</v>
      </c>
      <c r="FP187" s="50">
        <v>81.877241265005665</v>
      </c>
      <c r="FQ187" s="50">
        <v>87.914788613216103</v>
      </c>
      <c r="FS187" s="50">
        <v>8.8479836636659464</v>
      </c>
      <c r="FT187" s="50">
        <v>3.7582887264194356</v>
      </c>
      <c r="FU187" s="50">
        <v>3.3763690852332604</v>
      </c>
      <c r="FV187" s="50">
        <v>1.0398566008262091</v>
      </c>
      <c r="FW187" s="50">
        <v>0</v>
      </c>
      <c r="FX187" s="50">
        <v>0</v>
      </c>
      <c r="FY187" s="50">
        <v>0</v>
      </c>
      <c r="FZ187" s="50">
        <v>0.81088319671343367</v>
      </c>
      <c r="GA187" s="50">
        <v>4.4289710611416915</v>
      </c>
      <c r="GB187" s="50">
        <v>0</v>
      </c>
      <c r="GC187" s="50">
        <v>4.1487423014387605</v>
      </c>
      <c r="GD187" s="50">
        <v>10.429249472938988</v>
      </c>
    </row>
    <row r="188" spans="4:186" ht="15.75" thickBot="1" x14ac:dyDescent="0.3">
      <c r="D188" s="39">
        <v>0.95833333333333304</v>
      </c>
      <c r="E188" s="50">
        <v>21.7331852348185</v>
      </c>
      <c r="F188" s="50">
        <v>13.594881068490082</v>
      </c>
      <c r="G188" s="50">
        <v>9.1887394494692209</v>
      </c>
      <c r="H188" s="50">
        <v>0</v>
      </c>
      <c r="I188" s="50">
        <v>0.98036300539916399</v>
      </c>
      <c r="J188" s="50">
        <v>0</v>
      </c>
      <c r="K188" s="50">
        <v>0</v>
      </c>
      <c r="L188" s="50">
        <v>4.7505210384386096</v>
      </c>
      <c r="M188" s="50">
        <v>6.1337271000765536</v>
      </c>
      <c r="N188" s="50">
        <v>21.629364462163316</v>
      </c>
      <c r="O188" s="50">
        <v>1.0146490667749215</v>
      </c>
      <c r="P188" s="50">
        <v>8.9606157756325295</v>
      </c>
      <c r="R188" s="50">
        <v>17.351750278308771</v>
      </c>
      <c r="S188" s="50">
        <v>5.8220055104110839</v>
      </c>
      <c r="T188" s="50">
        <v>9.3817739489909098</v>
      </c>
      <c r="U188" s="50">
        <v>0.97456128015062227</v>
      </c>
      <c r="V188" s="50">
        <v>9.1122732182627715</v>
      </c>
      <c r="W188" s="50">
        <v>0</v>
      </c>
      <c r="X188" s="50">
        <v>0</v>
      </c>
      <c r="Y188" s="50">
        <v>3.3395027801902724</v>
      </c>
      <c r="Z188" s="50">
        <v>4.4519190522110348</v>
      </c>
      <c r="AA188" s="50">
        <v>5.5076496921618583</v>
      </c>
      <c r="AB188" s="50">
        <v>1.2210072870618349</v>
      </c>
      <c r="AC188" s="50">
        <v>5.2925977950529353</v>
      </c>
      <c r="AE188" s="50">
        <v>13.805752279967303</v>
      </c>
      <c r="AF188" s="50">
        <v>3.3965617029808843</v>
      </c>
      <c r="AG188" s="50">
        <v>17.531352945974948</v>
      </c>
      <c r="AH188" s="50">
        <v>9.1568267455147563</v>
      </c>
      <c r="AI188" s="50">
        <v>1.0654782124434563</v>
      </c>
      <c r="AJ188" s="50">
        <v>3.5249606051407372</v>
      </c>
      <c r="AK188" s="50">
        <v>3.612947289976451</v>
      </c>
      <c r="AL188" s="50">
        <v>0.96273452627526535</v>
      </c>
      <c r="AM188" s="50">
        <v>4.3719463874689115</v>
      </c>
      <c r="AN188" s="50">
        <v>12.004301760956867</v>
      </c>
      <c r="AO188" s="50">
        <v>5.3318061839866102</v>
      </c>
      <c r="AP188" s="50">
        <v>19.557103199873183</v>
      </c>
      <c r="AR188" s="50">
        <v>11.708941185470634</v>
      </c>
      <c r="AS188" s="50">
        <v>0</v>
      </c>
      <c r="AT188" s="50">
        <v>1.0132383393286124</v>
      </c>
      <c r="AU188" s="50">
        <v>4.083294471602958</v>
      </c>
      <c r="AV188" s="50">
        <v>4.5784177549594851</v>
      </c>
      <c r="AW188" s="50">
        <v>0</v>
      </c>
      <c r="AX188" s="50">
        <v>0</v>
      </c>
      <c r="AY188" s="50">
        <v>0</v>
      </c>
      <c r="AZ188" s="50">
        <v>0</v>
      </c>
      <c r="BA188" s="50">
        <v>0.95981715091033382</v>
      </c>
      <c r="BB188" s="50">
        <v>1.1347297896799939</v>
      </c>
      <c r="BC188" s="50">
        <v>1.2055612672745868</v>
      </c>
      <c r="BE188" s="50">
        <v>28.182290205439898</v>
      </c>
      <c r="BF188" s="50">
        <v>13.321166933696956</v>
      </c>
      <c r="BG188" s="50">
        <v>47.330175974547885</v>
      </c>
      <c r="BH188" s="50">
        <v>27.738490063960686</v>
      </c>
      <c r="BI188" s="50">
        <v>6.1323499723088899</v>
      </c>
      <c r="BJ188" s="50">
        <v>5.9645305062303855</v>
      </c>
      <c r="BK188" s="50">
        <v>10.702766805838435</v>
      </c>
      <c r="BL188" s="50">
        <v>16.414553879326139</v>
      </c>
      <c r="BM188" s="50">
        <v>20.149922700600918</v>
      </c>
      <c r="BN188" s="50">
        <v>38.04629383172886</v>
      </c>
      <c r="BO188" s="50">
        <v>13.194701007358212</v>
      </c>
      <c r="BP188" s="50">
        <v>11.396322488816196</v>
      </c>
      <c r="BR188" s="50">
        <v>26.399707337191</v>
      </c>
      <c r="BS188" s="50">
        <v>20.089169205792391</v>
      </c>
      <c r="BT188" s="50">
        <v>11.485066978087486</v>
      </c>
      <c r="BU188" s="50">
        <v>0.9178922394161888</v>
      </c>
      <c r="BV188" s="50">
        <v>6.0637560929134287</v>
      </c>
      <c r="BW188" s="50">
        <v>3.9121398186458864</v>
      </c>
      <c r="BX188" s="50">
        <v>0.88050407736247982</v>
      </c>
      <c r="BY188" s="50">
        <v>0</v>
      </c>
      <c r="BZ188" s="50">
        <v>6.7662532601871854</v>
      </c>
      <c r="CA188" s="50">
        <v>8.7734223974512098</v>
      </c>
      <c r="CB188" s="50">
        <v>11.78571594825131</v>
      </c>
      <c r="CC188" s="50">
        <v>33.006371233475924</v>
      </c>
      <c r="CE188" s="50">
        <v>3.860326317692707</v>
      </c>
      <c r="CF188" s="50">
        <v>10.689130136073651</v>
      </c>
      <c r="CG188" s="50">
        <v>9.5972134645535885</v>
      </c>
      <c r="CH188" s="50">
        <v>5.703046854893981</v>
      </c>
      <c r="CI188" s="50">
        <v>3.555192573903986</v>
      </c>
      <c r="CJ188" s="50">
        <v>1.1790680184781155</v>
      </c>
      <c r="CK188" s="50">
        <v>0</v>
      </c>
      <c r="CL188" s="50">
        <v>0</v>
      </c>
      <c r="CM188" s="50">
        <v>0</v>
      </c>
      <c r="CN188" s="50">
        <v>5.1319775505285925</v>
      </c>
      <c r="CO188" s="50">
        <v>0</v>
      </c>
      <c r="CP188" s="50">
        <v>1.0906707547892198</v>
      </c>
      <c r="CR188" s="50">
        <v>16.472115091319939</v>
      </c>
      <c r="CS188" s="50">
        <v>0.99447051367324679</v>
      </c>
      <c r="CT188" s="50">
        <v>3.5743752263910742</v>
      </c>
      <c r="CU188" s="50">
        <v>6.5855618098423667</v>
      </c>
      <c r="CV188" s="50">
        <v>0</v>
      </c>
      <c r="CW188" s="50">
        <v>0.95642100239418448</v>
      </c>
      <c r="CX188" s="50">
        <v>0</v>
      </c>
      <c r="CY188" s="50">
        <v>0</v>
      </c>
      <c r="CZ188" s="50">
        <v>3.4468480080254071</v>
      </c>
      <c r="DA188" s="50">
        <v>3.9315607874318679</v>
      </c>
      <c r="DB188" s="50">
        <v>4.7695174141397896</v>
      </c>
      <c r="DC188" s="50">
        <v>1.1455169512626704</v>
      </c>
      <c r="DD188" s="81"/>
      <c r="DE188" s="50">
        <v>5.4310965911674352</v>
      </c>
      <c r="DF188" s="50">
        <v>11.408972184255287</v>
      </c>
      <c r="DG188" s="50">
        <v>9.0362323891894807</v>
      </c>
      <c r="DH188" s="50">
        <v>9.5577999062371273</v>
      </c>
      <c r="DI188" s="50">
        <v>11.024257320468005</v>
      </c>
      <c r="DJ188" s="50">
        <v>6.1479694947822301</v>
      </c>
      <c r="DK188" s="50">
        <v>0.88050407736247982</v>
      </c>
      <c r="DL188" s="50">
        <v>1.243268075929101</v>
      </c>
      <c r="DM188" s="50">
        <v>1.1381002720043494</v>
      </c>
      <c r="DN188" s="50">
        <v>0.9540000931436684</v>
      </c>
      <c r="DO188" s="50">
        <v>9.4161552285594787</v>
      </c>
      <c r="DP188" s="50">
        <v>6.2990815976352064</v>
      </c>
      <c r="DQ188" s="81"/>
      <c r="DS188" s="50">
        <v>36.691808027084853</v>
      </c>
      <c r="DT188" s="50">
        <v>11.021165540364363</v>
      </c>
      <c r="DU188" s="50">
        <v>17.114193983442664</v>
      </c>
      <c r="DV188" s="50">
        <v>5.2032312554842495</v>
      </c>
      <c r="DW188" s="50">
        <v>11.374208027030305</v>
      </c>
      <c r="DX188" s="50">
        <v>6.8119367368612638</v>
      </c>
      <c r="DY188" s="50">
        <v>0.82925202851733459</v>
      </c>
      <c r="DZ188" s="50">
        <v>4.2360126701230447</v>
      </c>
      <c r="EA188" s="50">
        <v>5.922723202096555</v>
      </c>
      <c r="EB188" s="50">
        <v>13.705408017884888</v>
      </c>
      <c r="EC188" s="50">
        <v>11.599629160280667</v>
      </c>
      <c r="ED188" s="50">
        <v>36.149330467384999</v>
      </c>
      <c r="EF188" s="50">
        <v>106.49092374060929</v>
      </c>
      <c r="EG188" s="50">
        <v>43.878836961490876</v>
      </c>
      <c r="EH188" s="50">
        <v>30.3994936074109</v>
      </c>
      <c r="EI188" s="50">
        <v>9.7419923157706396</v>
      </c>
      <c r="EJ188" s="50">
        <v>6.9213202982212021</v>
      </c>
      <c r="EK188" s="50">
        <v>20.218111890571286</v>
      </c>
      <c r="EL188" s="50">
        <v>16.443317693839546</v>
      </c>
      <c r="EM188" s="50">
        <v>8.9229661788549262</v>
      </c>
      <c r="EN188" s="50">
        <v>41.643917657113164</v>
      </c>
      <c r="EO188" s="50">
        <v>64.098911430768922</v>
      </c>
      <c r="EP188" s="50">
        <v>96.699940896343875</v>
      </c>
      <c r="EQ188" s="50">
        <v>86.22982389501783</v>
      </c>
      <c r="ES188" s="50">
        <v>3.7007468944741637</v>
      </c>
      <c r="ET188" s="50">
        <v>0</v>
      </c>
      <c r="EU188" s="50">
        <v>3.4228322326543803</v>
      </c>
      <c r="EV188" s="50">
        <v>0</v>
      </c>
      <c r="EW188" s="50">
        <v>0</v>
      </c>
      <c r="EX188" s="50">
        <v>0</v>
      </c>
      <c r="EY188" s="50">
        <v>0</v>
      </c>
      <c r="EZ188" s="50">
        <v>0</v>
      </c>
      <c r="FA188" s="50">
        <v>0</v>
      </c>
      <c r="FB188" s="50">
        <v>0</v>
      </c>
      <c r="FC188" s="50">
        <v>0</v>
      </c>
      <c r="FD188" s="50">
        <v>0.91393743628436253</v>
      </c>
      <c r="FF188" s="50">
        <v>89.036631467781589</v>
      </c>
      <c r="FG188" s="50">
        <v>76.723281730296492</v>
      </c>
      <c r="FH188" s="50">
        <v>100.30597896313579</v>
      </c>
      <c r="FI188" s="50">
        <v>59.079331077695713</v>
      </c>
      <c r="FJ188" s="50">
        <v>35.418242790568101</v>
      </c>
      <c r="FK188" s="50">
        <v>1.1246582825332536</v>
      </c>
      <c r="FL188" s="50">
        <v>10.450121880640982</v>
      </c>
      <c r="FM188" s="50">
        <v>21.457065505288455</v>
      </c>
      <c r="FN188" s="50">
        <v>33.205362235010632</v>
      </c>
      <c r="FO188" s="50">
        <v>58.563155413512568</v>
      </c>
      <c r="FP188" s="50">
        <v>74.955846336280914</v>
      </c>
      <c r="FQ188" s="50">
        <v>115.09050956836303</v>
      </c>
      <c r="FS188" s="50">
        <v>9.131349848262186</v>
      </c>
      <c r="FT188" s="50">
        <v>3.3454095312016365</v>
      </c>
      <c r="FU188" s="50">
        <v>4.7389155361526818</v>
      </c>
      <c r="FV188" s="50">
        <v>0</v>
      </c>
      <c r="FW188" s="50">
        <v>0</v>
      </c>
      <c r="FX188" s="50">
        <v>0</v>
      </c>
      <c r="FY188" s="50">
        <v>0</v>
      </c>
      <c r="FZ188" s="50">
        <v>0</v>
      </c>
      <c r="GA188" s="50">
        <v>1.1825256937522524</v>
      </c>
      <c r="GB188" s="50">
        <v>0</v>
      </c>
      <c r="GC188" s="50">
        <v>3.7663610699259786</v>
      </c>
      <c r="GD188" s="50">
        <v>8.8106504486003434</v>
      </c>
    </row>
    <row r="189" spans="4:186" ht="15.75" thickBot="1" x14ac:dyDescent="0.3">
      <c r="D189" s="39">
        <v>0</v>
      </c>
      <c r="E189" s="50">
        <v>18.323957606170456</v>
      </c>
      <c r="F189" s="50">
        <v>9.107508215804879</v>
      </c>
      <c r="G189" s="50">
        <v>6.8766347245287305</v>
      </c>
      <c r="H189" s="50">
        <v>0</v>
      </c>
      <c r="I189" s="50">
        <v>0</v>
      </c>
      <c r="J189" s="50">
        <v>0.98985223694893643</v>
      </c>
      <c r="K189" s="50">
        <v>0</v>
      </c>
      <c r="L189" s="50">
        <v>3.7105893012774667</v>
      </c>
      <c r="M189" s="50">
        <v>4.5912735149839818</v>
      </c>
      <c r="N189" s="50">
        <v>21.872128993870572</v>
      </c>
      <c r="O189" s="50">
        <v>3.6644813370605278</v>
      </c>
      <c r="P189" s="50">
        <v>6.641556808100618</v>
      </c>
      <c r="R189" s="50">
        <v>13.431970899047007</v>
      </c>
      <c r="S189" s="50">
        <v>5.6038852057527331</v>
      </c>
      <c r="T189" s="50">
        <v>9.0362323891894807</v>
      </c>
      <c r="U189" s="50">
        <v>0.89758135420691043</v>
      </c>
      <c r="V189" s="50">
        <v>8.9983711296350091</v>
      </c>
      <c r="W189" s="50">
        <v>0</v>
      </c>
      <c r="X189" s="50">
        <v>0</v>
      </c>
      <c r="Y189" s="50">
        <v>0.92242596529262944</v>
      </c>
      <c r="Z189" s="50">
        <v>4.3266806947279512</v>
      </c>
      <c r="AA189" s="50">
        <v>5.4184071182879325</v>
      </c>
      <c r="AB189" s="50">
        <v>1.0882394475056549</v>
      </c>
      <c r="AC189" s="50">
        <v>4.5096355256157743</v>
      </c>
      <c r="AE189" s="50">
        <v>15.20870443054258</v>
      </c>
      <c r="AF189" s="50">
        <v>1.0177774789641754</v>
      </c>
      <c r="AG189" s="50">
        <v>18.729064610404869</v>
      </c>
      <c r="AH189" s="50">
        <v>5.7438151059641758</v>
      </c>
      <c r="AI189" s="50">
        <v>0.89433373357861479</v>
      </c>
      <c r="AJ189" s="50">
        <v>1.0849681888342944</v>
      </c>
      <c r="AK189" s="50">
        <v>3.5839923743163986</v>
      </c>
      <c r="AL189" s="50">
        <v>0</v>
      </c>
      <c r="AM189" s="50">
        <v>5.9785098689228029</v>
      </c>
      <c r="AN189" s="50">
        <v>13.407294902345255</v>
      </c>
      <c r="AO189" s="50">
        <v>5.3447789427427201</v>
      </c>
      <c r="AP189" s="50">
        <v>19.492558356986756</v>
      </c>
      <c r="AR189" s="50">
        <v>11.308036330295083</v>
      </c>
      <c r="AS189" s="50">
        <v>0</v>
      </c>
      <c r="AT189" s="50">
        <v>1.1227158679670766</v>
      </c>
      <c r="AU189" s="50">
        <v>3.5151326537302019</v>
      </c>
      <c r="AV189" s="50">
        <v>3.3486940670955132</v>
      </c>
      <c r="AW189" s="50">
        <v>0</v>
      </c>
      <c r="AX189" s="50">
        <v>0</v>
      </c>
      <c r="AY189" s="50">
        <v>0</v>
      </c>
      <c r="AZ189" s="50">
        <v>0</v>
      </c>
      <c r="BA189" s="50">
        <v>1.071739576761801</v>
      </c>
      <c r="BB189" s="50">
        <v>1.1929392655481383</v>
      </c>
      <c r="BC189" s="50">
        <v>3.6226334705903174</v>
      </c>
      <c r="BE189" s="50">
        <v>23.366955897785619</v>
      </c>
      <c r="BF189" s="50">
        <v>11.881180287788649</v>
      </c>
      <c r="BG189" s="50">
        <v>39.589917448746867</v>
      </c>
      <c r="BH189" s="50">
        <v>22.961883104523633</v>
      </c>
      <c r="BI189" s="50">
        <v>6.8025868924242854</v>
      </c>
      <c r="BJ189" s="50">
        <v>5.4624819636498927</v>
      </c>
      <c r="BK189" s="50">
        <v>9.7759156506485301</v>
      </c>
      <c r="BL189" s="50">
        <v>11.79929917697503</v>
      </c>
      <c r="BM189" s="50">
        <v>19.476444366325559</v>
      </c>
      <c r="BN189" s="50">
        <v>41.281871401642135</v>
      </c>
      <c r="BO189" s="50">
        <v>12.116137608237397</v>
      </c>
      <c r="BP189" s="50">
        <v>12.96828006778366</v>
      </c>
      <c r="BR189" s="50">
        <v>26.676902012299912</v>
      </c>
      <c r="BS189" s="50">
        <v>20.492407037101245</v>
      </c>
      <c r="BT189" s="50">
        <v>10.681559215964059</v>
      </c>
      <c r="BU189" s="50">
        <v>0</v>
      </c>
      <c r="BV189" s="50">
        <v>4.2145282851116628</v>
      </c>
      <c r="BW189" s="50">
        <v>0.95042464998762444</v>
      </c>
      <c r="BX189" s="50">
        <v>0.95110039879933295</v>
      </c>
      <c r="BY189" s="50">
        <v>0</v>
      </c>
      <c r="BZ189" s="50">
        <v>6.6154508497100091</v>
      </c>
      <c r="CA189" s="50">
        <v>6.1599317150537596</v>
      </c>
      <c r="CB189" s="50">
        <v>10.852720402874986</v>
      </c>
      <c r="CC189" s="50">
        <v>40.271583304060783</v>
      </c>
      <c r="CE189" s="50">
        <v>3.9829754949962561</v>
      </c>
      <c r="CF189" s="50">
        <v>9.0024226249049573</v>
      </c>
      <c r="CG189" s="50">
        <v>8.515758169591555</v>
      </c>
      <c r="CH189" s="50">
        <v>4.9523158530591669</v>
      </c>
      <c r="CI189" s="50">
        <v>1.1686246727783478</v>
      </c>
      <c r="CJ189" s="50">
        <v>0.90046437562884796</v>
      </c>
      <c r="CK189" s="50">
        <v>0</v>
      </c>
      <c r="CL189" s="50">
        <v>0</v>
      </c>
      <c r="CM189" s="50">
        <v>0</v>
      </c>
      <c r="CN189" s="50">
        <v>5.6108348503966159</v>
      </c>
      <c r="CO189" s="50">
        <v>0</v>
      </c>
      <c r="CP189" s="50">
        <v>1.0719487102808087</v>
      </c>
      <c r="CR189" s="50">
        <v>12.327892194924814</v>
      </c>
      <c r="CS189" s="50">
        <v>0.87413192569942721</v>
      </c>
      <c r="CT189" s="50">
        <v>5.1442159656109983</v>
      </c>
      <c r="CU189" s="50">
        <v>6.7359113626138702</v>
      </c>
      <c r="CV189" s="50">
        <v>0</v>
      </c>
      <c r="CW189" s="50">
        <v>0.99601312536387787</v>
      </c>
      <c r="CX189" s="50">
        <v>0</v>
      </c>
      <c r="CY189" s="50">
        <v>0</v>
      </c>
      <c r="CZ189" s="50">
        <v>4.0400472303501553</v>
      </c>
      <c r="DA189" s="50">
        <v>3.5839923743163986</v>
      </c>
      <c r="DB189" s="50">
        <v>4.7815616443520081</v>
      </c>
      <c r="DC189" s="50">
        <v>3.3671272041872622</v>
      </c>
      <c r="DD189" s="81"/>
      <c r="DE189" s="50">
        <v>5.3426851406212927</v>
      </c>
      <c r="DF189" s="50">
        <v>10.409892854390337</v>
      </c>
      <c r="DG189" s="50">
        <v>5.8610472888628884</v>
      </c>
      <c r="DH189" s="50">
        <v>8.7480436367201584</v>
      </c>
      <c r="DI189" s="50">
        <v>12.188507806550199</v>
      </c>
      <c r="DJ189" s="50">
        <v>4.3041654892125951</v>
      </c>
      <c r="DK189" s="50">
        <v>0</v>
      </c>
      <c r="DL189" s="50">
        <v>1.0623566962304569</v>
      </c>
      <c r="DM189" s="50">
        <v>1.1618807105560958</v>
      </c>
      <c r="DN189" s="50">
        <v>0</v>
      </c>
      <c r="DO189" s="50">
        <v>10.054212275750597</v>
      </c>
      <c r="DP189" s="50">
        <v>10.138582849597691</v>
      </c>
      <c r="DQ189" s="81"/>
      <c r="DS189" s="50">
        <v>36.149330467384985</v>
      </c>
      <c r="DT189" s="50">
        <v>9.6452182685789225</v>
      </c>
      <c r="DU189" s="50">
        <v>13.830914641241826</v>
      </c>
      <c r="DV189" s="50">
        <v>5.7847771835373445</v>
      </c>
      <c r="DW189" s="50">
        <v>11.890120839005347</v>
      </c>
      <c r="DX189" s="50">
        <v>6.2482840509709732</v>
      </c>
      <c r="DY189" s="50">
        <v>1.1324503446395011</v>
      </c>
      <c r="DZ189" s="50">
        <v>4.4883531278774624</v>
      </c>
      <c r="EA189" s="50">
        <v>4.3379676821623221</v>
      </c>
      <c r="EB189" s="50">
        <v>14.263364885925004</v>
      </c>
      <c r="EC189" s="50">
        <v>11.461356899349713</v>
      </c>
      <c r="ED189" s="50">
        <v>33.703993623474517</v>
      </c>
      <c r="EF189" s="50">
        <v>109.34230046865116</v>
      </c>
      <c r="EG189" s="50">
        <v>42.892371189890845</v>
      </c>
      <c r="EH189" s="50">
        <v>28.558049159357669</v>
      </c>
      <c r="EI189" s="50">
        <v>8.8635702431696117</v>
      </c>
      <c r="EJ189" s="50">
        <v>8.5157581695915585</v>
      </c>
      <c r="EK189" s="50">
        <v>21.294801232109482</v>
      </c>
      <c r="EL189" s="50">
        <v>15.048332776755267</v>
      </c>
      <c r="EM189" s="50">
        <v>6.9512179688576996</v>
      </c>
      <c r="EN189" s="50">
        <v>38.3891939173417</v>
      </c>
      <c r="EO189" s="50">
        <v>60.976174856209781</v>
      </c>
      <c r="EP189" s="50">
        <v>97.484520784896205</v>
      </c>
      <c r="EQ189" s="50">
        <v>86.933258841750842</v>
      </c>
      <c r="ES189" s="50">
        <v>3.4509136703308512</v>
      </c>
      <c r="ET189" s="50">
        <v>0</v>
      </c>
      <c r="EU189" s="50">
        <v>1.2398081482063865</v>
      </c>
      <c r="EV189" s="50">
        <v>0</v>
      </c>
      <c r="EW189" s="50">
        <v>0</v>
      </c>
      <c r="EX189" s="50">
        <v>0</v>
      </c>
      <c r="EY189" s="50">
        <v>0</v>
      </c>
      <c r="EZ189" s="50">
        <v>0</v>
      </c>
      <c r="FA189" s="50">
        <v>0</v>
      </c>
      <c r="FB189" s="50">
        <v>0</v>
      </c>
      <c r="FC189" s="50">
        <v>0</v>
      </c>
      <c r="FD189" s="50">
        <v>0.8750123838140712</v>
      </c>
      <c r="FF189" s="50">
        <v>110.81514635632276</v>
      </c>
      <c r="FG189" s="50">
        <v>89.720922680304739</v>
      </c>
      <c r="FH189" s="50">
        <v>104.23589733303268</v>
      </c>
      <c r="FI189" s="50">
        <v>56.983692435521888</v>
      </c>
      <c r="FJ189" s="50">
        <v>35.321515735867209</v>
      </c>
      <c r="FK189" s="50">
        <v>1.1179771617384708</v>
      </c>
      <c r="FL189" s="50">
        <v>11.596643925030598</v>
      </c>
      <c r="FM189" s="50">
        <v>23.806218872694419</v>
      </c>
      <c r="FN189" s="50">
        <v>39.886100146439475</v>
      </c>
      <c r="FO189" s="50">
        <v>47.389215688297554</v>
      </c>
      <c r="FP189" s="50">
        <v>66.120633117829357</v>
      </c>
      <c r="FQ189" s="50">
        <v>110.16622643890716</v>
      </c>
      <c r="FS189" s="50">
        <v>9.8159261699343912</v>
      </c>
      <c r="FT189" s="50">
        <v>1.1397880131117346</v>
      </c>
      <c r="FU189" s="50">
        <v>0</v>
      </c>
      <c r="FV189" s="50">
        <v>0</v>
      </c>
      <c r="FW189" s="50">
        <v>0</v>
      </c>
      <c r="FX189" s="50">
        <v>0</v>
      </c>
      <c r="FY189" s="50">
        <v>0</v>
      </c>
      <c r="FZ189" s="50">
        <v>0</v>
      </c>
      <c r="GA189" s="50">
        <v>1.2280924181090449</v>
      </c>
      <c r="GB189" s="50">
        <v>0</v>
      </c>
      <c r="GC189" s="50">
        <v>3.3794534660584228</v>
      </c>
      <c r="GD189" s="50">
        <v>6.0911319256831957</v>
      </c>
    </row>
    <row r="190" spans="4:186" ht="15.75" thickBot="1" x14ac:dyDescent="0.3">
      <c r="E190" s="19"/>
      <c r="F190" s="19"/>
      <c r="G190" s="19"/>
      <c r="H190" s="19"/>
      <c r="I190" s="19"/>
      <c r="J190" s="19"/>
      <c r="K190" s="19"/>
      <c r="L190" s="19"/>
      <c r="M190" s="19"/>
      <c r="N190" s="19"/>
      <c r="O190" s="19"/>
      <c r="P190" s="19"/>
      <c r="R190" s="19"/>
      <c r="S190" s="19"/>
      <c r="T190" s="19"/>
      <c r="U190" s="19"/>
      <c r="V190" s="19"/>
      <c r="W190" s="19"/>
      <c r="X190" s="19"/>
      <c r="Y190" s="19"/>
      <c r="Z190" s="19"/>
      <c r="AA190" s="19"/>
      <c r="AB190" s="19"/>
      <c r="AC190" s="19"/>
      <c r="AE190" s="19"/>
      <c r="AF190" s="19"/>
      <c r="AG190" s="19"/>
      <c r="AH190" s="19"/>
      <c r="AI190" s="19"/>
      <c r="AJ190" s="19"/>
      <c r="AK190" s="19"/>
      <c r="AL190" s="19"/>
      <c r="AM190" s="19"/>
      <c r="AN190" s="19"/>
      <c r="AO190" s="19"/>
      <c r="AP190" s="19"/>
      <c r="AR190" s="19"/>
      <c r="AS190" s="19"/>
      <c r="AT190" s="19"/>
      <c r="AU190" s="19"/>
      <c r="AV190" s="19"/>
      <c r="AW190" s="19"/>
      <c r="AX190" s="19"/>
      <c r="AY190" s="19"/>
      <c r="AZ190" s="19"/>
      <c r="BA190" s="19"/>
      <c r="BB190" s="19"/>
      <c r="BC190" s="19"/>
      <c r="BE190" s="19"/>
      <c r="BF190" s="19"/>
      <c r="BG190" s="19"/>
      <c r="BH190" s="19"/>
      <c r="BI190" s="19"/>
      <c r="BJ190" s="19"/>
      <c r="BK190" s="19"/>
      <c r="BL190" s="19"/>
      <c r="BM190" s="19"/>
      <c r="BN190" s="19"/>
      <c r="BO190" s="19"/>
      <c r="BP190" s="19"/>
      <c r="BR190" s="19"/>
      <c r="BS190" s="19"/>
      <c r="BT190" s="19"/>
      <c r="BU190" s="19"/>
      <c r="BV190" s="19"/>
      <c r="BW190" s="19"/>
      <c r="BX190" s="19"/>
      <c r="BY190" s="19"/>
      <c r="BZ190" s="19"/>
      <c r="CA190" s="19"/>
      <c r="CB190" s="19"/>
      <c r="CC190" s="19"/>
      <c r="CE190" s="19"/>
      <c r="CF190" s="19"/>
      <c r="CG190" s="19"/>
      <c r="CH190" s="19"/>
      <c r="CI190" s="19"/>
      <c r="CJ190" s="19"/>
      <c r="CK190" s="19"/>
      <c r="CL190" s="19"/>
      <c r="CM190" s="19"/>
      <c r="CN190" s="19"/>
      <c r="CO190" s="19"/>
      <c r="CP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c r="DM190" s="19"/>
      <c r="DN190" s="19"/>
      <c r="DO190" s="19"/>
      <c r="DP190" s="19"/>
      <c r="DQ190" s="19"/>
      <c r="DS190" s="19"/>
      <c r="DT190" s="19"/>
      <c r="DU190" s="19"/>
      <c r="DV190" s="19"/>
      <c r="DW190" s="19"/>
      <c r="DX190" s="19"/>
      <c r="DY190" s="19"/>
      <c r="DZ190" s="19"/>
      <c r="EA190" s="19"/>
      <c r="EB190" s="19"/>
      <c r="EC190" s="19"/>
      <c r="ED190" s="19"/>
      <c r="EF190" s="19"/>
      <c r="EG190" s="19"/>
      <c r="EH190" s="19"/>
      <c r="EI190" s="19"/>
      <c r="EJ190" s="19"/>
      <c r="EK190" s="19"/>
      <c r="EL190" s="19"/>
      <c r="EM190" s="19"/>
      <c r="EN190" s="19"/>
      <c r="EO190" s="19"/>
      <c r="EP190" s="19"/>
      <c r="EQ190" s="19"/>
      <c r="ES190" s="19"/>
      <c r="ET190" s="19"/>
      <c r="EU190" s="19"/>
      <c r="EV190" s="19"/>
      <c r="EW190" s="19"/>
      <c r="EX190" s="19"/>
      <c r="EY190" s="19"/>
      <c r="EZ190" s="19"/>
      <c r="FA190" s="19"/>
      <c r="FB190" s="19"/>
      <c r="FC190" s="19"/>
      <c r="FD190" s="19"/>
      <c r="FF190" s="19"/>
      <c r="FG190" s="19"/>
      <c r="FH190" s="19"/>
      <c r="FI190" s="19"/>
      <c r="FJ190" s="19"/>
      <c r="FK190" s="19"/>
      <c r="FL190" s="19"/>
      <c r="FM190" s="19"/>
      <c r="FN190" s="19"/>
      <c r="FO190" s="19"/>
      <c r="FP190" s="19"/>
      <c r="FQ190" s="19"/>
      <c r="FS190" s="19"/>
      <c r="FT190" s="19"/>
      <c r="FU190" s="19"/>
      <c r="FV190" s="19"/>
      <c r="FW190" s="19"/>
      <c r="FX190" s="19"/>
      <c r="FY190" s="19"/>
      <c r="FZ190" s="19"/>
      <c r="GA190" s="19"/>
      <c r="GB190" s="19"/>
      <c r="GC190" s="19"/>
      <c r="GD190" s="19"/>
    </row>
    <row r="191" spans="4:186" ht="15.75" thickBot="1" x14ac:dyDescent="0.3">
      <c r="E191" s="54" t="s">
        <v>52</v>
      </c>
      <c r="F191" s="55" t="s">
        <v>36</v>
      </c>
      <c r="G191" s="56">
        <v>24.4</v>
      </c>
      <c r="H191" s="19"/>
      <c r="I191" s="19"/>
      <c r="J191" s="19"/>
      <c r="K191" s="19"/>
      <c r="L191" s="19"/>
      <c r="M191" s="19"/>
      <c r="N191" s="19"/>
      <c r="O191" s="19"/>
      <c r="P191" s="19"/>
      <c r="R191" s="54" t="s">
        <v>52</v>
      </c>
      <c r="S191" s="55" t="s">
        <v>36</v>
      </c>
      <c r="T191" s="56">
        <v>24.4</v>
      </c>
      <c r="U191" s="19"/>
      <c r="V191" s="19"/>
      <c r="W191" s="19"/>
      <c r="X191" s="19"/>
      <c r="Y191" s="19"/>
      <c r="Z191" s="19"/>
      <c r="AA191" s="19"/>
      <c r="AB191" s="19"/>
      <c r="AC191" s="19"/>
      <c r="AE191" s="54" t="s">
        <v>52</v>
      </c>
      <c r="AF191" s="55" t="s">
        <v>36</v>
      </c>
      <c r="AG191" s="56">
        <v>24.4</v>
      </c>
      <c r="AH191" s="19"/>
      <c r="AI191" s="19"/>
      <c r="AJ191" s="19"/>
      <c r="AK191" s="19"/>
      <c r="AL191" s="19"/>
      <c r="AM191" s="19"/>
      <c r="AN191" s="19"/>
      <c r="AO191" s="19"/>
      <c r="AP191" s="19"/>
      <c r="AR191" s="54" t="s">
        <v>52</v>
      </c>
      <c r="AS191" s="55" t="s">
        <v>36</v>
      </c>
      <c r="AT191" s="56">
        <v>24.4</v>
      </c>
      <c r="AU191" s="19"/>
      <c r="AV191" s="19"/>
      <c r="AW191" s="19"/>
      <c r="AX191" s="19"/>
      <c r="AY191" s="19"/>
      <c r="AZ191" s="19"/>
      <c r="BA191" s="19"/>
      <c r="BB191" s="19"/>
      <c r="BC191" s="19"/>
      <c r="BE191" s="54" t="s">
        <v>52</v>
      </c>
      <c r="BF191" s="55" t="s">
        <v>36</v>
      </c>
      <c r="BG191" s="56">
        <v>24.4</v>
      </c>
      <c r="BH191" s="19"/>
      <c r="BI191" s="19"/>
      <c r="BJ191" s="19"/>
      <c r="BK191" s="19"/>
      <c r="BL191" s="19"/>
      <c r="BM191" s="19"/>
      <c r="BN191" s="19"/>
      <c r="BO191" s="19"/>
      <c r="BP191" s="19"/>
      <c r="BR191" s="54" t="s">
        <v>52</v>
      </c>
      <c r="BS191" s="55" t="s">
        <v>36</v>
      </c>
      <c r="BT191" s="56">
        <v>24.4</v>
      </c>
      <c r="BU191" s="19"/>
      <c r="BV191" s="19"/>
      <c r="BW191" s="19"/>
      <c r="BX191" s="19"/>
      <c r="BY191" s="19"/>
      <c r="BZ191" s="19"/>
      <c r="CA191" s="19"/>
      <c r="CB191" s="19"/>
      <c r="CC191" s="19"/>
      <c r="CE191" s="54" t="s">
        <v>52</v>
      </c>
      <c r="CF191" s="55" t="s">
        <v>36</v>
      </c>
      <c r="CG191" s="56">
        <v>24.4</v>
      </c>
      <c r="CH191" s="19"/>
      <c r="CI191" s="19"/>
      <c r="CJ191" s="19"/>
      <c r="CK191" s="19"/>
      <c r="CL191" s="19"/>
      <c r="CM191" s="19"/>
      <c r="CN191" s="19"/>
      <c r="CO191" s="19"/>
      <c r="CP191" s="19"/>
      <c r="CR191" s="54" t="s">
        <v>52</v>
      </c>
      <c r="CS191" s="55" t="s">
        <v>36</v>
      </c>
      <c r="CT191" s="56">
        <v>24.4</v>
      </c>
      <c r="CU191" s="19"/>
      <c r="CV191" s="19"/>
      <c r="CW191" s="19"/>
      <c r="CX191" s="19"/>
      <c r="CY191" s="19"/>
      <c r="CZ191" s="19"/>
      <c r="DA191" s="19"/>
      <c r="DB191" s="19"/>
      <c r="DC191" s="19"/>
      <c r="DD191" s="19"/>
      <c r="DE191" s="54" t="s">
        <v>52</v>
      </c>
      <c r="DF191" s="55" t="s">
        <v>36</v>
      </c>
      <c r="DG191" s="56">
        <v>24.4</v>
      </c>
      <c r="DH191" s="19"/>
      <c r="DI191" s="19"/>
      <c r="DJ191" s="19"/>
      <c r="DK191" s="19"/>
      <c r="DL191" s="19"/>
      <c r="DM191" s="19"/>
      <c r="DN191" s="19"/>
      <c r="DO191" s="19"/>
      <c r="DP191" s="19"/>
      <c r="DQ191" s="19"/>
      <c r="DS191" s="54" t="s">
        <v>52</v>
      </c>
      <c r="DT191" s="55" t="s">
        <v>36</v>
      </c>
      <c r="DU191" s="56">
        <v>24.4</v>
      </c>
      <c r="DV191" s="19"/>
      <c r="DW191" s="19"/>
      <c r="DX191" s="19"/>
      <c r="DY191" s="19"/>
      <c r="DZ191" s="19"/>
      <c r="EA191" s="19"/>
      <c r="EB191" s="19"/>
      <c r="EC191" s="19"/>
      <c r="ED191" s="19"/>
      <c r="EF191" s="54" t="s">
        <v>52</v>
      </c>
      <c r="EG191" s="55" t="s">
        <v>36</v>
      </c>
      <c r="EH191" s="56">
        <v>24.4</v>
      </c>
      <c r="EI191" s="19"/>
      <c r="EJ191" s="19"/>
      <c r="EK191" s="19"/>
      <c r="EL191" s="19"/>
      <c r="EM191" s="19"/>
      <c r="EN191" s="19"/>
      <c r="EO191" s="19"/>
      <c r="EP191" s="19"/>
      <c r="EQ191" s="19"/>
      <c r="ES191" s="54" t="s">
        <v>52</v>
      </c>
      <c r="ET191" s="55" t="s">
        <v>36</v>
      </c>
      <c r="EU191" s="56">
        <v>24.4</v>
      </c>
      <c r="EV191" s="19"/>
      <c r="EW191" s="19"/>
      <c r="EX191" s="19"/>
      <c r="EY191" s="19"/>
      <c r="EZ191" s="19"/>
      <c r="FA191" s="19"/>
      <c r="FB191" s="19"/>
      <c r="FC191" s="19"/>
      <c r="FD191" s="19"/>
      <c r="FF191" s="54" t="s">
        <v>52</v>
      </c>
      <c r="FG191" s="55" t="s">
        <v>36</v>
      </c>
      <c r="FH191" s="56">
        <v>24.4</v>
      </c>
      <c r="FI191" s="19"/>
      <c r="FJ191" s="19"/>
      <c r="FK191" s="19"/>
      <c r="FL191" s="19"/>
      <c r="FM191" s="19"/>
      <c r="FN191" s="19"/>
      <c r="FO191" s="19"/>
      <c r="FP191" s="19"/>
      <c r="FQ191" s="19"/>
      <c r="FS191" s="54" t="s">
        <v>52</v>
      </c>
      <c r="FT191" s="55" t="s">
        <v>36</v>
      </c>
      <c r="FU191" s="56">
        <v>24.4</v>
      </c>
      <c r="FV191" s="19"/>
      <c r="FW191" s="19"/>
      <c r="FX191" s="19"/>
      <c r="FY191" s="19"/>
      <c r="FZ191" s="19"/>
      <c r="GA191" s="19"/>
      <c r="GB191" s="19"/>
      <c r="GC191" s="19"/>
      <c r="GD191" s="19"/>
    </row>
    <row r="192" spans="4:186" ht="15.75" thickBot="1" x14ac:dyDescent="0.3">
      <c r="E192" s="49" t="s">
        <v>4</v>
      </c>
      <c r="F192" s="49" t="s">
        <v>37</v>
      </c>
      <c r="G192" s="49" t="s">
        <v>38</v>
      </c>
      <c r="H192" s="49" t="s">
        <v>39</v>
      </c>
      <c r="I192" s="49" t="s">
        <v>40</v>
      </c>
      <c r="J192" s="49" t="s">
        <v>41</v>
      </c>
      <c r="K192" s="49" t="s">
        <v>42</v>
      </c>
      <c r="L192" s="49" t="s">
        <v>43</v>
      </c>
      <c r="M192" s="49" t="s">
        <v>44</v>
      </c>
      <c r="N192" s="49" t="s">
        <v>45</v>
      </c>
      <c r="O192" s="49" t="s">
        <v>46</v>
      </c>
      <c r="P192" s="49" t="s">
        <v>47</v>
      </c>
      <c r="R192" s="49" t="s">
        <v>4</v>
      </c>
      <c r="S192" s="49" t="s">
        <v>37</v>
      </c>
      <c r="T192" s="49" t="s">
        <v>38</v>
      </c>
      <c r="U192" s="49" t="s">
        <v>39</v>
      </c>
      <c r="V192" s="49" t="s">
        <v>40</v>
      </c>
      <c r="W192" s="49" t="s">
        <v>41</v>
      </c>
      <c r="X192" s="49" t="s">
        <v>42</v>
      </c>
      <c r="Y192" s="49" t="s">
        <v>43</v>
      </c>
      <c r="Z192" s="49" t="s">
        <v>44</v>
      </c>
      <c r="AA192" s="49" t="s">
        <v>45</v>
      </c>
      <c r="AB192" s="49" t="s">
        <v>46</v>
      </c>
      <c r="AC192" s="49" t="s">
        <v>47</v>
      </c>
      <c r="AE192" s="49" t="s">
        <v>4</v>
      </c>
      <c r="AF192" s="49" t="s">
        <v>37</v>
      </c>
      <c r="AG192" s="49" t="s">
        <v>38</v>
      </c>
      <c r="AH192" s="49" t="s">
        <v>39</v>
      </c>
      <c r="AI192" s="49" t="s">
        <v>40</v>
      </c>
      <c r="AJ192" s="49" t="s">
        <v>41</v>
      </c>
      <c r="AK192" s="49" t="s">
        <v>42</v>
      </c>
      <c r="AL192" s="49" t="s">
        <v>43</v>
      </c>
      <c r="AM192" s="49" t="s">
        <v>44</v>
      </c>
      <c r="AN192" s="49" t="s">
        <v>45</v>
      </c>
      <c r="AO192" s="49" t="s">
        <v>46</v>
      </c>
      <c r="AP192" s="49" t="s">
        <v>47</v>
      </c>
      <c r="AR192" s="49" t="s">
        <v>4</v>
      </c>
      <c r="AS192" s="49" t="s">
        <v>37</v>
      </c>
      <c r="AT192" s="49" t="s">
        <v>38</v>
      </c>
      <c r="AU192" s="49" t="s">
        <v>39</v>
      </c>
      <c r="AV192" s="49" t="s">
        <v>40</v>
      </c>
      <c r="AW192" s="49" t="s">
        <v>41</v>
      </c>
      <c r="AX192" s="49" t="s">
        <v>42</v>
      </c>
      <c r="AY192" s="49" t="s">
        <v>43</v>
      </c>
      <c r="AZ192" s="49" t="s">
        <v>44</v>
      </c>
      <c r="BA192" s="49" t="s">
        <v>45</v>
      </c>
      <c r="BB192" s="49" t="s">
        <v>46</v>
      </c>
      <c r="BC192" s="49" t="s">
        <v>47</v>
      </c>
      <c r="BE192" s="49" t="s">
        <v>4</v>
      </c>
      <c r="BF192" s="49" t="s">
        <v>37</v>
      </c>
      <c r="BG192" s="49" t="s">
        <v>38</v>
      </c>
      <c r="BH192" s="49" t="s">
        <v>39</v>
      </c>
      <c r="BI192" s="49" t="s">
        <v>40</v>
      </c>
      <c r="BJ192" s="49" t="s">
        <v>41</v>
      </c>
      <c r="BK192" s="49" t="s">
        <v>42</v>
      </c>
      <c r="BL192" s="49" t="s">
        <v>43</v>
      </c>
      <c r="BM192" s="49" t="s">
        <v>44</v>
      </c>
      <c r="BN192" s="49" t="s">
        <v>45</v>
      </c>
      <c r="BO192" s="49" t="s">
        <v>46</v>
      </c>
      <c r="BP192" s="49" t="s">
        <v>47</v>
      </c>
      <c r="BR192" s="49" t="s">
        <v>4</v>
      </c>
      <c r="BS192" s="49" t="s">
        <v>37</v>
      </c>
      <c r="BT192" s="49" t="s">
        <v>38</v>
      </c>
      <c r="BU192" s="49" t="s">
        <v>39</v>
      </c>
      <c r="BV192" s="49" t="s">
        <v>40</v>
      </c>
      <c r="BW192" s="49" t="s">
        <v>41</v>
      </c>
      <c r="BX192" s="49" t="s">
        <v>42</v>
      </c>
      <c r="BY192" s="49" t="s">
        <v>43</v>
      </c>
      <c r="BZ192" s="49" t="s">
        <v>44</v>
      </c>
      <c r="CA192" s="49" t="s">
        <v>45</v>
      </c>
      <c r="CB192" s="49" t="s">
        <v>46</v>
      </c>
      <c r="CC192" s="49" t="s">
        <v>47</v>
      </c>
      <c r="CE192" s="49" t="s">
        <v>4</v>
      </c>
      <c r="CF192" s="49" t="s">
        <v>37</v>
      </c>
      <c r="CG192" s="49" t="s">
        <v>38</v>
      </c>
      <c r="CH192" s="49" t="s">
        <v>39</v>
      </c>
      <c r="CI192" s="49" t="s">
        <v>40</v>
      </c>
      <c r="CJ192" s="49" t="s">
        <v>41</v>
      </c>
      <c r="CK192" s="49" t="s">
        <v>42</v>
      </c>
      <c r="CL192" s="49" t="s">
        <v>43</v>
      </c>
      <c r="CM192" s="49" t="s">
        <v>44</v>
      </c>
      <c r="CN192" s="49" t="s">
        <v>45</v>
      </c>
      <c r="CO192" s="49" t="s">
        <v>46</v>
      </c>
      <c r="CP192" s="49" t="s">
        <v>47</v>
      </c>
      <c r="CR192" s="49" t="s">
        <v>4</v>
      </c>
      <c r="CS192" s="49" t="s">
        <v>37</v>
      </c>
      <c r="CT192" s="49" t="s">
        <v>38</v>
      </c>
      <c r="CU192" s="49" t="s">
        <v>39</v>
      </c>
      <c r="CV192" s="49" t="s">
        <v>40</v>
      </c>
      <c r="CW192" s="49" t="s">
        <v>41</v>
      </c>
      <c r="CX192" s="49" t="s">
        <v>42</v>
      </c>
      <c r="CY192" s="49" t="s">
        <v>43</v>
      </c>
      <c r="CZ192" s="49" t="s">
        <v>44</v>
      </c>
      <c r="DA192" s="49" t="s">
        <v>45</v>
      </c>
      <c r="DB192" s="49" t="s">
        <v>46</v>
      </c>
      <c r="DC192" s="49" t="s">
        <v>47</v>
      </c>
      <c r="DD192" s="80"/>
      <c r="DE192" s="49" t="s">
        <v>4</v>
      </c>
      <c r="DF192" s="49" t="s">
        <v>37</v>
      </c>
      <c r="DG192" s="49" t="s">
        <v>38</v>
      </c>
      <c r="DH192" s="49" t="s">
        <v>39</v>
      </c>
      <c r="DI192" s="49" t="s">
        <v>40</v>
      </c>
      <c r="DJ192" s="49" t="s">
        <v>41</v>
      </c>
      <c r="DK192" s="49" t="s">
        <v>42</v>
      </c>
      <c r="DL192" s="49" t="s">
        <v>43</v>
      </c>
      <c r="DM192" s="49" t="s">
        <v>44</v>
      </c>
      <c r="DN192" s="49" t="s">
        <v>45</v>
      </c>
      <c r="DO192" s="49" t="s">
        <v>46</v>
      </c>
      <c r="DP192" s="49" t="s">
        <v>47</v>
      </c>
      <c r="DQ192" s="80"/>
      <c r="DS192" s="49" t="s">
        <v>4</v>
      </c>
      <c r="DT192" s="49" t="s">
        <v>37</v>
      </c>
      <c r="DU192" s="49" t="s">
        <v>38</v>
      </c>
      <c r="DV192" s="49" t="s">
        <v>39</v>
      </c>
      <c r="DW192" s="49" t="s">
        <v>40</v>
      </c>
      <c r="DX192" s="49" t="s">
        <v>41</v>
      </c>
      <c r="DY192" s="49" t="s">
        <v>42</v>
      </c>
      <c r="DZ192" s="49" t="s">
        <v>43</v>
      </c>
      <c r="EA192" s="49" t="s">
        <v>44</v>
      </c>
      <c r="EB192" s="49" t="s">
        <v>45</v>
      </c>
      <c r="EC192" s="49" t="s">
        <v>46</v>
      </c>
      <c r="ED192" s="49" t="s">
        <v>47</v>
      </c>
      <c r="EF192" s="49" t="s">
        <v>4</v>
      </c>
      <c r="EG192" s="49" t="s">
        <v>37</v>
      </c>
      <c r="EH192" s="49" t="s">
        <v>38</v>
      </c>
      <c r="EI192" s="49" t="s">
        <v>39</v>
      </c>
      <c r="EJ192" s="49" t="s">
        <v>40</v>
      </c>
      <c r="EK192" s="49" t="s">
        <v>41</v>
      </c>
      <c r="EL192" s="49" t="s">
        <v>42</v>
      </c>
      <c r="EM192" s="49" t="s">
        <v>43</v>
      </c>
      <c r="EN192" s="49" t="s">
        <v>44</v>
      </c>
      <c r="EO192" s="49" t="s">
        <v>45</v>
      </c>
      <c r="EP192" s="49" t="s">
        <v>46</v>
      </c>
      <c r="EQ192" s="49" t="s">
        <v>47</v>
      </c>
      <c r="ES192" s="49" t="s">
        <v>4</v>
      </c>
      <c r="ET192" s="49" t="s">
        <v>37</v>
      </c>
      <c r="EU192" s="49" t="s">
        <v>38</v>
      </c>
      <c r="EV192" s="49" t="s">
        <v>39</v>
      </c>
      <c r="EW192" s="49" t="s">
        <v>40</v>
      </c>
      <c r="EX192" s="49" t="s">
        <v>41</v>
      </c>
      <c r="EY192" s="49" t="s">
        <v>42</v>
      </c>
      <c r="EZ192" s="49" t="s">
        <v>43</v>
      </c>
      <c r="FA192" s="49" t="s">
        <v>44</v>
      </c>
      <c r="FB192" s="49" t="s">
        <v>45</v>
      </c>
      <c r="FC192" s="49" t="s">
        <v>46</v>
      </c>
      <c r="FD192" s="49" t="s">
        <v>47</v>
      </c>
      <c r="FF192" s="49" t="s">
        <v>4</v>
      </c>
      <c r="FG192" s="49" t="s">
        <v>37</v>
      </c>
      <c r="FH192" s="49" t="s">
        <v>38</v>
      </c>
      <c r="FI192" s="49" t="s">
        <v>39</v>
      </c>
      <c r="FJ192" s="49" t="s">
        <v>40</v>
      </c>
      <c r="FK192" s="49" t="s">
        <v>41</v>
      </c>
      <c r="FL192" s="49" t="s">
        <v>42</v>
      </c>
      <c r="FM192" s="49" t="s">
        <v>43</v>
      </c>
      <c r="FN192" s="49" t="s">
        <v>44</v>
      </c>
      <c r="FO192" s="49" t="s">
        <v>45</v>
      </c>
      <c r="FP192" s="49" t="s">
        <v>46</v>
      </c>
      <c r="FQ192" s="49" t="s">
        <v>47</v>
      </c>
      <c r="FS192" s="49" t="s">
        <v>4</v>
      </c>
      <c r="FT192" s="49" t="s">
        <v>37</v>
      </c>
      <c r="FU192" s="49" t="s">
        <v>38</v>
      </c>
      <c r="FV192" s="49" t="s">
        <v>39</v>
      </c>
      <c r="FW192" s="49" t="s">
        <v>40</v>
      </c>
      <c r="FX192" s="49" t="s">
        <v>41</v>
      </c>
      <c r="FY192" s="49" t="s">
        <v>42</v>
      </c>
      <c r="FZ192" s="49" t="s">
        <v>43</v>
      </c>
      <c r="GA192" s="49" t="s">
        <v>44</v>
      </c>
      <c r="GB192" s="49" t="s">
        <v>45</v>
      </c>
      <c r="GC192" s="49" t="s">
        <v>46</v>
      </c>
      <c r="GD192" s="49" t="s">
        <v>47</v>
      </c>
    </row>
    <row r="193" spans="4:186" ht="15.75" thickBot="1" x14ac:dyDescent="0.3">
      <c r="D193" s="39">
        <v>4.1666666666666664E-2</v>
      </c>
      <c r="E193" s="50">
        <v>22.474964434540798</v>
      </c>
      <c r="F193" s="50">
        <v>10.577232790737094</v>
      </c>
      <c r="G193" s="50">
        <v>12.300981954761182</v>
      </c>
      <c r="H193" s="50">
        <v>0</v>
      </c>
      <c r="I193" s="50">
        <v>0</v>
      </c>
      <c r="J193" s="50">
        <v>1.7894089064619993</v>
      </c>
      <c r="K193" s="50">
        <v>0</v>
      </c>
      <c r="L193" s="50">
        <v>1.4093405749383585</v>
      </c>
      <c r="M193" s="50">
        <v>6.4407848638251606</v>
      </c>
      <c r="N193" s="50">
        <v>23.888002781097583</v>
      </c>
      <c r="O193" s="50">
        <v>6.8503271525994691</v>
      </c>
      <c r="P193" s="50">
        <v>9.1941339438836174</v>
      </c>
      <c r="R193" s="50">
        <v>16.842737993562654</v>
      </c>
      <c r="S193" s="50">
        <v>9.1751045372120519</v>
      </c>
      <c r="T193" s="50">
        <v>12.888674181529934</v>
      </c>
      <c r="U193" s="50">
        <v>0</v>
      </c>
      <c r="V193" s="50">
        <v>10.214034553030913</v>
      </c>
      <c r="W193" s="50">
        <v>0</v>
      </c>
      <c r="X193" s="50">
        <v>0</v>
      </c>
      <c r="Y193" s="50">
        <v>1.439725732914628</v>
      </c>
      <c r="Z193" s="50">
        <v>7.5522508654358029</v>
      </c>
      <c r="AA193" s="50">
        <v>9.051328222442347</v>
      </c>
      <c r="AB193" s="50">
        <v>1.7582593600759571</v>
      </c>
      <c r="AC193" s="50">
        <v>6.1927762475171795</v>
      </c>
      <c r="AE193" s="50">
        <v>12.125733169589335</v>
      </c>
      <c r="AF193" s="50">
        <v>1.4966671006558356</v>
      </c>
      <c r="AG193" s="50">
        <v>25.562365477858872</v>
      </c>
      <c r="AH193" s="50">
        <v>8.8259276285132042</v>
      </c>
      <c r="AI193" s="50">
        <v>1.3373344584994782</v>
      </c>
      <c r="AJ193" s="50">
        <v>1.7634256428495414</v>
      </c>
      <c r="AK193" s="50">
        <v>5.1818656665172229</v>
      </c>
      <c r="AL193" s="50">
        <v>1.3373344584994786</v>
      </c>
      <c r="AM193" s="50">
        <v>12.076797895722619</v>
      </c>
      <c r="AN193" s="50">
        <v>12.401878093403033</v>
      </c>
      <c r="AO193" s="50">
        <v>7.6455642837020745</v>
      </c>
      <c r="AP193" s="50">
        <v>22.851211673363785</v>
      </c>
      <c r="AR193" s="50">
        <v>8.790055318747255</v>
      </c>
      <c r="AS193" s="50">
        <v>0</v>
      </c>
      <c r="AT193" s="50">
        <v>1.8032575393662817</v>
      </c>
      <c r="AU193" s="50">
        <v>1.4256369814664747</v>
      </c>
      <c r="AV193" s="50">
        <v>5.6278470397071398</v>
      </c>
      <c r="AW193" s="50">
        <v>0</v>
      </c>
      <c r="AX193" s="50">
        <v>0</v>
      </c>
      <c r="AY193" s="50">
        <v>0</v>
      </c>
      <c r="AZ193" s="50">
        <v>0</v>
      </c>
      <c r="BA193" s="50">
        <v>1.4838860675125387</v>
      </c>
      <c r="BB193" s="50">
        <v>4.8957887459697913</v>
      </c>
      <c r="BC193" s="50">
        <v>1.5017999927927561</v>
      </c>
      <c r="BE193" s="50">
        <v>25.931047801043327</v>
      </c>
      <c r="BF193" s="50">
        <v>13.300781296544432</v>
      </c>
      <c r="BG193" s="50">
        <v>36.833737414932905</v>
      </c>
      <c r="BH193" s="50">
        <v>23.820520143238866</v>
      </c>
      <c r="BI193" s="50">
        <v>8.7106873549229551</v>
      </c>
      <c r="BJ193" s="50">
        <v>7.6643187257629375</v>
      </c>
      <c r="BK193" s="50">
        <v>9.9523355275850562</v>
      </c>
      <c r="BL193" s="50">
        <v>14.621855351044578</v>
      </c>
      <c r="BM193" s="50">
        <v>22.095470304017322</v>
      </c>
      <c r="BN193" s="50">
        <v>35.512931506934116</v>
      </c>
      <c r="BO193" s="50">
        <v>14.480236522631929</v>
      </c>
      <c r="BP193" s="50">
        <v>18.310233134921226</v>
      </c>
      <c r="BR193" s="50">
        <v>29.053305582395989</v>
      </c>
      <c r="BS193" s="50">
        <v>21.190651138127663</v>
      </c>
      <c r="BT193" s="50">
        <v>16.442714239493039</v>
      </c>
      <c r="BU193" s="50">
        <v>0</v>
      </c>
      <c r="BV193" s="50">
        <v>1.7981827087472637</v>
      </c>
      <c r="BW193" s="50">
        <v>1.3463720374348394</v>
      </c>
      <c r="BX193" s="50">
        <v>1.4705445147880636</v>
      </c>
      <c r="BY193" s="50">
        <v>0</v>
      </c>
      <c r="BZ193" s="50">
        <v>8.1432042832524534</v>
      </c>
      <c r="CA193" s="50">
        <v>10.192053137582285</v>
      </c>
      <c r="CB193" s="50">
        <v>18.041550544980581</v>
      </c>
      <c r="CC193" s="50">
        <v>37.350332147883698</v>
      </c>
      <c r="CE193" s="50">
        <v>5.2662745022628963</v>
      </c>
      <c r="CF193" s="50">
        <v>9.4498816933725642</v>
      </c>
      <c r="CG193" s="50">
        <v>11.952156820874546</v>
      </c>
      <c r="CH193" s="50">
        <v>6.3741565858016829</v>
      </c>
      <c r="CI193" s="50">
        <v>1.8236523429367926</v>
      </c>
      <c r="CJ193" s="50">
        <v>0</v>
      </c>
      <c r="CK193" s="50">
        <v>0</v>
      </c>
      <c r="CL193" s="50">
        <v>0</v>
      </c>
      <c r="CM193" s="50">
        <v>0</v>
      </c>
      <c r="CN193" s="50">
        <v>8.6909202958569995</v>
      </c>
      <c r="CO193" s="50">
        <v>0</v>
      </c>
      <c r="CP193" s="50">
        <v>1.4050350568147487</v>
      </c>
      <c r="CR193" s="50">
        <v>14.877377189881527</v>
      </c>
      <c r="CS193" s="50">
        <v>4.8265097515008595</v>
      </c>
      <c r="CT193" s="50">
        <v>5.8222376200760753</v>
      </c>
      <c r="CU193" s="50">
        <v>9.502392356599918</v>
      </c>
      <c r="CV193" s="50">
        <v>0</v>
      </c>
      <c r="CW193" s="50">
        <v>1.6819716148479644</v>
      </c>
      <c r="CX193" s="50">
        <v>0</v>
      </c>
      <c r="CY193" s="50">
        <v>0</v>
      </c>
      <c r="CZ193" s="50">
        <v>5.3845439983842054</v>
      </c>
      <c r="DA193" s="50">
        <v>7.2220304953039429</v>
      </c>
      <c r="DB193" s="50">
        <v>5.8890312856524707</v>
      </c>
      <c r="DC193" s="50">
        <v>1.8339071587760196</v>
      </c>
      <c r="DD193" s="81"/>
      <c r="DE193" s="50">
        <v>7.2920901272644887</v>
      </c>
      <c r="DF193" s="50">
        <v>12.383820615033173</v>
      </c>
      <c r="DG193" s="50">
        <v>7.7402526419447808</v>
      </c>
      <c r="DH193" s="50">
        <v>13.406684987264319</v>
      </c>
      <c r="DI193" s="50">
        <v>12.452532400275313</v>
      </c>
      <c r="DJ193" s="50">
        <v>5.1506786678076226</v>
      </c>
      <c r="DK193" s="50">
        <v>0</v>
      </c>
      <c r="DL193" s="50">
        <v>1.3248877857622396</v>
      </c>
      <c r="DM193" s="50">
        <v>5.6866949119199788</v>
      </c>
      <c r="DN193" s="50">
        <v>0</v>
      </c>
      <c r="DO193" s="50">
        <v>7.4412808038980813</v>
      </c>
      <c r="DP193" s="50">
        <v>12.250739748949346</v>
      </c>
      <c r="DQ193" s="81"/>
      <c r="DS193" s="50">
        <v>36.372894363092293</v>
      </c>
      <c r="DT193" s="50">
        <v>10.831075675567202</v>
      </c>
      <c r="DU193" s="50">
        <v>15.193702691796494</v>
      </c>
      <c r="DV193" s="50">
        <v>9.5023923565999251</v>
      </c>
      <c r="DW193" s="50">
        <v>13.494792898930729</v>
      </c>
      <c r="DX193" s="50">
        <v>8.1432042832524481</v>
      </c>
      <c r="DY193" s="50">
        <v>1.7981827087472635</v>
      </c>
      <c r="DZ193" s="50">
        <v>5.6130757951819286</v>
      </c>
      <c r="EA193" s="50">
        <v>6.1122383985469968</v>
      </c>
      <c r="EB193" s="50">
        <v>15.602742247520172</v>
      </c>
      <c r="EC193" s="50">
        <v>13.214902912083039</v>
      </c>
      <c r="ED193" s="50">
        <v>37.662595274815146</v>
      </c>
      <c r="EF193" s="50">
        <v>86.980060994377141</v>
      </c>
      <c r="EG193" s="50">
        <v>53.032766183867331</v>
      </c>
      <c r="EH193" s="50">
        <v>30.68174068179691</v>
      </c>
      <c r="EI193" s="50">
        <v>10.167179017832957</v>
      </c>
      <c r="EJ193" s="50">
        <v>10.668480883312784</v>
      </c>
      <c r="EK193" s="50">
        <v>25.717602092376591</v>
      </c>
      <c r="EL193" s="50">
        <v>17.887205571434912</v>
      </c>
      <c r="EM193" s="50">
        <v>12.401878093403033</v>
      </c>
      <c r="EN193" s="50">
        <v>41.211249815466836</v>
      </c>
      <c r="EO193" s="50">
        <v>51.718644764893909</v>
      </c>
      <c r="EP193" s="50">
        <v>89.13166637943138</v>
      </c>
      <c r="EQ193" s="50">
        <v>83.533581172881938</v>
      </c>
      <c r="ES193" s="50">
        <v>1.333176945029193</v>
      </c>
      <c r="ET193" s="50">
        <v>0</v>
      </c>
      <c r="EU193" s="50">
        <v>5.8829381342624778</v>
      </c>
      <c r="EV193" s="50">
        <v>0</v>
      </c>
      <c r="EW193" s="50">
        <v>0</v>
      </c>
      <c r="EX193" s="50">
        <v>0</v>
      </c>
      <c r="EY193" s="50">
        <v>0</v>
      </c>
      <c r="EZ193" s="50">
        <v>0</v>
      </c>
      <c r="FA193" s="50">
        <v>0</v>
      </c>
      <c r="FB193" s="50">
        <v>0</v>
      </c>
      <c r="FC193" s="50">
        <v>0</v>
      </c>
      <c r="FD193" s="50">
        <v>0</v>
      </c>
      <c r="FF193" s="50">
        <v>89.861007192622807</v>
      </c>
      <c r="FG193" s="50">
        <v>77.204012397436344</v>
      </c>
      <c r="FH193" s="50">
        <v>102.61335734631723</v>
      </c>
      <c r="FI193" s="50">
        <v>63.562799811790406</v>
      </c>
      <c r="FJ193" s="50">
        <v>40.826381545378403</v>
      </c>
      <c r="FK193" s="50">
        <v>1.5933791334850989</v>
      </c>
      <c r="FL193" s="50">
        <v>17.854937619680843</v>
      </c>
      <c r="FM193" s="50">
        <v>35.613392356964191</v>
      </c>
      <c r="FN193" s="50">
        <v>57.78806668679951</v>
      </c>
      <c r="FO193" s="50">
        <v>49.467534249328963</v>
      </c>
      <c r="FP193" s="50">
        <v>70.765969231890821</v>
      </c>
      <c r="FQ193" s="50">
        <v>84.660129857149073</v>
      </c>
      <c r="FS193" s="50">
        <v>9.844627208195007</v>
      </c>
      <c r="FT193" s="50">
        <v>5.5385622748911674</v>
      </c>
      <c r="FU193" s="50">
        <v>5.1400016049332171</v>
      </c>
      <c r="FV193" s="50">
        <v>0</v>
      </c>
      <c r="FW193" s="50">
        <v>0</v>
      </c>
      <c r="FX193" s="50">
        <v>0</v>
      </c>
      <c r="FY193" s="50">
        <v>0</v>
      </c>
      <c r="FZ193" s="50">
        <v>0</v>
      </c>
      <c r="GA193" s="50">
        <v>7.1149033776265957</v>
      </c>
      <c r="GB193" s="50">
        <v>1.383638954232939</v>
      </c>
      <c r="GC193" s="50">
        <v>1.784191974164123</v>
      </c>
      <c r="GD193" s="50">
        <v>8.2064112800098457</v>
      </c>
    </row>
    <row r="194" spans="4:186" ht="15.75" thickBot="1" x14ac:dyDescent="0.3">
      <c r="D194" s="39">
        <v>8.3333333333333301E-2</v>
      </c>
      <c r="E194" s="50">
        <v>16.381740083277194</v>
      </c>
      <c r="F194" s="50">
        <v>13.596343521498063</v>
      </c>
      <c r="G194" s="50">
        <v>13.176240602654815</v>
      </c>
      <c r="H194" s="50">
        <v>0</v>
      </c>
      <c r="I194" s="50">
        <v>1.3373344584994786</v>
      </c>
      <c r="J194" s="50">
        <v>0</v>
      </c>
      <c r="K194" s="50">
        <v>0</v>
      </c>
      <c r="L194" s="50">
        <v>1.3666793203939349</v>
      </c>
      <c r="M194" s="50">
        <v>7.5151391341164757</v>
      </c>
      <c r="N194" s="50">
        <v>34.765490477672699</v>
      </c>
      <c r="O194" s="50">
        <v>7.4045338047442293</v>
      </c>
      <c r="P194" s="50">
        <v>11.274415419966777</v>
      </c>
      <c r="R194" s="50">
        <v>17.534389909248485</v>
      </c>
      <c r="S194" s="50">
        <v>9.9199409708624273</v>
      </c>
      <c r="T194" s="50">
        <v>10.945370856450296</v>
      </c>
      <c r="U194" s="50">
        <v>0</v>
      </c>
      <c r="V194" s="50">
        <v>9.9091584272730504</v>
      </c>
      <c r="W194" s="50">
        <v>0</v>
      </c>
      <c r="X194" s="50">
        <v>0</v>
      </c>
      <c r="Y194" s="50">
        <v>1.2046419318365462</v>
      </c>
      <c r="Z194" s="50">
        <v>8.2610301837846016</v>
      </c>
      <c r="AA194" s="50">
        <v>8.2444920142129785</v>
      </c>
      <c r="AB194" s="50">
        <v>1.8315109389240574</v>
      </c>
      <c r="AC194" s="50">
        <v>5.8071280144228119</v>
      </c>
      <c r="AE194" s="50">
        <v>13.281861269088449</v>
      </c>
      <c r="AF194" s="50">
        <v>1.5724123817261666</v>
      </c>
      <c r="AG194" s="50">
        <v>26.261726705368581</v>
      </c>
      <c r="AH194" s="50">
        <v>8.1432042832524481</v>
      </c>
      <c r="AI194" s="50">
        <v>1.6312503108058827</v>
      </c>
      <c r="AJ194" s="50">
        <v>1.4847783621774695</v>
      </c>
      <c r="AK194" s="50">
        <v>1.3415006064702346</v>
      </c>
      <c r="AL194" s="50">
        <v>0</v>
      </c>
      <c r="AM194" s="50">
        <v>8.5807771812101965</v>
      </c>
      <c r="AN194" s="50">
        <v>15.809986607651277</v>
      </c>
      <c r="AO194" s="50">
        <v>6.3244880574511848</v>
      </c>
      <c r="AP194" s="50">
        <v>25.237596081857635</v>
      </c>
      <c r="AR194" s="50">
        <v>9.1123482079676563</v>
      </c>
      <c r="AS194" s="50">
        <v>0</v>
      </c>
      <c r="AT194" s="50">
        <v>1.2961463984210271</v>
      </c>
      <c r="AU194" s="50">
        <v>4.951686843837761</v>
      </c>
      <c r="AV194" s="50">
        <v>5.1958707012915246</v>
      </c>
      <c r="AW194" s="50">
        <v>0</v>
      </c>
      <c r="AX194" s="50">
        <v>0</v>
      </c>
      <c r="AY194" s="50">
        <v>0</v>
      </c>
      <c r="AZ194" s="50">
        <v>0</v>
      </c>
      <c r="BA194" s="50">
        <v>1.3166330570137661</v>
      </c>
      <c r="BB194" s="50">
        <v>5.6559837548022394</v>
      </c>
      <c r="BC194" s="50">
        <v>1.2961463984210275</v>
      </c>
      <c r="BE194" s="50">
        <v>22.065888064988041</v>
      </c>
      <c r="BF194" s="50">
        <v>17.141371743686783</v>
      </c>
      <c r="BG194" s="50">
        <v>36.372894363092293</v>
      </c>
      <c r="BH194" s="50">
        <v>26.486516768518914</v>
      </c>
      <c r="BI194" s="50">
        <v>9.8017624185596777</v>
      </c>
      <c r="BJ194" s="50">
        <v>8.4198918384213162</v>
      </c>
      <c r="BK194" s="50">
        <v>10.017336062888686</v>
      </c>
      <c r="BL194" s="50">
        <v>15.929231763421939</v>
      </c>
      <c r="BM194" s="50">
        <v>22.133719811351767</v>
      </c>
      <c r="BN194" s="50">
        <v>38.716034230587844</v>
      </c>
      <c r="BO194" s="50">
        <v>14.948880002097686</v>
      </c>
      <c r="BP194" s="50">
        <v>14.70670149603756</v>
      </c>
      <c r="BR194" s="50">
        <v>24.95568938407342</v>
      </c>
      <c r="BS194" s="50">
        <v>17.810057676342108</v>
      </c>
      <c r="BT194" s="50">
        <v>14.45314330893507</v>
      </c>
      <c r="BU194" s="50">
        <v>0</v>
      </c>
      <c r="BV194" s="50">
        <v>1.7133613992701211</v>
      </c>
      <c r="BW194" s="50">
        <v>1.5126172382333358</v>
      </c>
      <c r="BX194" s="50">
        <v>0</v>
      </c>
      <c r="BY194" s="50">
        <v>0</v>
      </c>
      <c r="BZ194" s="50">
        <v>7.0970566383520337</v>
      </c>
      <c r="CA194" s="50">
        <v>9.6315475148232643</v>
      </c>
      <c r="CB194" s="50">
        <v>17.57584235052235</v>
      </c>
      <c r="CC194" s="50">
        <v>33.110275729719639</v>
      </c>
      <c r="CE194" s="50">
        <v>1.8857582447360874</v>
      </c>
      <c r="CF194" s="50">
        <v>9.0397363413895349</v>
      </c>
      <c r="CG194" s="50">
        <v>11.585801888646126</v>
      </c>
      <c r="CH194" s="50">
        <v>6.0800122520826507</v>
      </c>
      <c r="CI194" s="50">
        <v>1.747957085415027</v>
      </c>
      <c r="CJ194" s="50">
        <v>0</v>
      </c>
      <c r="CK194" s="50">
        <v>0</v>
      </c>
      <c r="CL194" s="50">
        <v>0</v>
      </c>
      <c r="CM194" s="50">
        <v>0</v>
      </c>
      <c r="CN194" s="50">
        <v>8.8699039349378612</v>
      </c>
      <c r="CO194" s="50">
        <v>0</v>
      </c>
      <c r="CP194" s="50">
        <v>1.3456753978984148</v>
      </c>
      <c r="CR194" s="50">
        <v>15.368118504335685</v>
      </c>
      <c r="CS194" s="50">
        <v>1.6034119610727553</v>
      </c>
      <c r="CT194" s="50">
        <v>5.5542492810893727</v>
      </c>
      <c r="CU194" s="50">
        <v>9.7206624602392679</v>
      </c>
      <c r="CV194" s="50">
        <v>0</v>
      </c>
      <c r="CW194" s="50">
        <v>1.8103783300154528</v>
      </c>
      <c r="CX194" s="50">
        <v>0</v>
      </c>
      <c r="CY194" s="50">
        <v>0</v>
      </c>
      <c r="CZ194" s="50">
        <v>1.5266662253908692</v>
      </c>
      <c r="DA194" s="50">
        <v>5.6130757951819295</v>
      </c>
      <c r="DB194" s="50">
        <v>7.7396431892292368</v>
      </c>
      <c r="DC194" s="50">
        <v>4.9070244868773036</v>
      </c>
      <c r="DD194" s="81"/>
      <c r="DE194" s="50">
        <v>8.0177656176962149</v>
      </c>
      <c r="DF194" s="50">
        <v>11.778499237598187</v>
      </c>
      <c r="DG194" s="50">
        <v>7.6310657459425819</v>
      </c>
      <c r="DH194" s="50">
        <v>12.309368987623445</v>
      </c>
      <c r="DI194" s="50">
        <v>13.548379042551019</v>
      </c>
      <c r="DJ194" s="50">
        <v>1.8581571430418047</v>
      </c>
      <c r="DK194" s="50">
        <v>0</v>
      </c>
      <c r="DL194" s="50">
        <v>1.3709061606626194</v>
      </c>
      <c r="DM194" s="50">
        <v>1.7894089064619993</v>
      </c>
      <c r="DN194" s="50">
        <v>1.2758733631024244</v>
      </c>
      <c r="DO194" s="50">
        <v>7.5894845743983907</v>
      </c>
      <c r="DP194" s="50">
        <v>11.853718139883879</v>
      </c>
      <c r="DQ194" s="81"/>
      <c r="DS194" s="50">
        <v>39.303710168069379</v>
      </c>
      <c r="DT194" s="50">
        <v>12.16136213754115</v>
      </c>
      <c r="DU194" s="50">
        <v>17.598189931364448</v>
      </c>
      <c r="DV194" s="50">
        <v>9.1599973428764816</v>
      </c>
      <c r="DW194" s="50">
        <v>12.452532400275306</v>
      </c>
      <c r="DX194" s="50">
        <v>8.7027769385561662</v>
      </c>
      <c r="DY194" s="50">
        <v>1.8032575393662817</v>
      </c>
      <c r="DZ194" s="50">
        <v>6.7441368770852943</v>
      </c>
      <c r="EA194" s="50">
        <v>7.4045338047442346</v>
      </c>
      <c r="EB194" s="50">
        <v>16.534458869273205</v>
      </c>
      <c r="EC194" s="50">
        <v>10.009376416489404</v>
      </c>
      <c r="ED194" s="50">
        <v>37.714807737731242</v>
      </c>
      <c r="EF194" s="50">
        <v>74.355990992880095</v>
      </c>
      <c r="EG194" s="50">
        <v>53.032766183867295</v>
      </c>
      <c r="EH194" s="50">
        <v>33.014581350490879</v>
      </c>
      <c r="EI194" s="50">
        <v>9.8754237256603297</v>
      </c>
      <c r="EJ194" s="50">
        <v>11.250696461229467</v>
      </c>
      <c r="EK194" s="50">
        <v>26.746186661774122</v>
      </c>
      <c r="EL194" s="50">
        <v>19.306641934248699</v>
      </c>
      <c r="EM194" s="50">
        <v>12.452532400275318</v>
      </c>
      <c r="EN194" s="50">
        <v>39.628552358616382</v>
      </c>
      <c r="EO194" s="50">
        <v>51.32798943277794</v>
      </c>
      <c r="EP194" s="50">
        <v>88.518578134631213</v>
      </c>
      <c r="EQ194" s="50">
        <v>80.201752434613354</v>
      </c>
      <c r="ES194" s="50">
        <v>0</v>
      </c>
      <c r="ET194" s="50">
        <v>0</v>
      </c>
      <c r="EU194" s="50">
        <v>5.837373412214399</v>
      </c>
      <c r="EV194" s="50">
        <v>0</v>
      </c>
      <c r="EW194" s="50">
        <v>0</v>
      </c>
      <c r="EX194" s="50">
        <v>0</v>
      </c>
      <c r="EY194" s="50">
        <v>0</v>
      </c>
      <c r="EZ194" s="50">
        <v>0</v>
      </c>
      <c r="FA194" s="50">
        <v>0</v>
      </c>
      <c r="FB194" s="50">
        <v>0</v>
      </c>
      <c r="FC194" s="50">
        <v>0</v>
      </c>
      <c r="FD194" s="50">
        <v>0</v>
      </c>
      <c r="FF194" s="50">
        <v>88.521780015755411</v>
      </c>
      <c r="FG194" s="50">
        <v>80.673347967396339</v>
      </c>
      <c r="FH194" s="50">
        <v>86.600280279861906</v>
      </c>
      <c r="FI194" s="50">
        <v>69.792305820099031</v>
      </c>
      <c r="FJ194" s="50">
        <v>42.38788035195585</v>
      </c>
      <c r="FK194" s="50">
        <v>1.7172918769580732</v>
      </c>
      <c r="FL194" s="50">
        <v>20.373896472738998</v>
      </c>
      <c r="FM194" s="50">
        <v>33.35032029679104</v>
      </c>
      <c r="FN194" s="50">
        <v>50.692011122105612</v>
      </c>
      <c r="FO194" s="50">
        <v>56.492895058501936</v>
      </c>
      <c r="FP194" s="50">
        <v>80.821358234497936</v>
      </c>
      <c r="FQ194" s="50">
        <v>95.519751986311846</v>
      </c>
      <c r="FS194" s="50">
        <v>9.5261704727712111</v>
      </c>
      <c r="FT194" s="50">
        <v>5.6855961752233508</v>
      </c>
      <c r="FU194" s="50">
        <v>1.5472143004883196</v>
      </c>
      <c r="FV194" s="50">
        <v>0</v>
      </c>
      <c r="FW194" s="50">
        <v>0</v>
      </c>
      <c r="FX194" s="50">
        <v>0</v>
      </c>
      <c r="FY194" s="50">
        <v>0</v>
      </c>
      <c r="FZ194" s="50">
        <v>0</v>
      </c>
      <c r="GA194" s="50">
        <v>5.2230186106831233</v>
      </c>
      <c r="GB194" s="50">
        <v>1.5380592100987811</v>
      </c>
      <c r="GC194" s="50">
        <v>1.5933791334851011</v>
      </c>
      <c r="GD194" s="50">
        <v>7.6491917852786635</v>
      </c>
    </row>
    <row r="195" spans="4:186" ht="15.75" thickBot="1" x14ac:dyDescent="0.3">
      <c r="D195" s="39">
        <v>0.125</v>
      </c>
      <c r="E195" s="50">
        <v>19.138075003781506</v>
      </c>
      <c r="F195" s="50">
        <v>13.896252172000676</v>
      </c>
      <c r="G195" s="50">
        <v>10.760252261010868</v>
      </c>
      <c r="H195" s="50">
        <v>0</v>
      </c>
      <c r="I195" s="50">
        <v>1.6599239821069964</v>
      </c>
      <c r="J195" s="50">
        <v>0</v>
      </c>
      <c r="K195" s="50">
        <v>1.2320191218448238</v>
      </c>
      <c r="L195" s="50">
        <v>4.8935436579219385</v>
      </c>
      <c r="M195" s="50">
        <v>8.621316219136606</v>
      </c>
      <c r="N195" s="50">
        <v>28.831863661050622</v>
      </c>
      <c r="O195" s="50">
        <v>6.1933015190468499</v>
      </c>
      <c r="P195" s="50">
        <v>11.755821446128603</v>
      </c>
      <c r="R195" s="50">
        <v>18.973984763054414</v>
      </c>
      <c r="S195" s="50">
        <v>11.193231823485952</v>
      </c>
      <c r="T195" s="50">
        <v>12.452532400275313</v>
      </c>
      <c r="U195" s="50">
        <v>0</v>
      </c>
      <c r="V195" s="50">
        <v>9.6951452027134302</v>
      </c>
      <c r="W195" s="50">
        <v>0</v>
      </c>
      <c r="X195" s="50">
        <v>0</v>
      </c>
      <c r="Y195" s="50">
        <v>1.6123191625488511</v>
      </c>
      <c r="Z195" s="50">
        <v>8.9294362864256076</v>
      </c>
      <c r="AA195" s="50">
        <v>6.6776380629569614</v>
      </c>
      <c r="AB195" s="50">
        <v>4.8265097515008586</v>
      </c>
      <c r="AC195" s="50">
        <v>5.5396071552069008</v>
      </c>
      <c r="AE195" s="50">
        <v>15.049368296844959</v>
      </c>
      <c r="AF195" s="50">
        <v>1.7369636769388637</v>
      </c>
      <c r="AG195" s="50">
        <v>21.443491484075324</v>
      </c>
      <c r="AH195" s="50">
        <v>7.2768722642977952</v>
      </c>
      <c r="AI195" s="50">
        <v>1.379385968625169</v>
      </c>
      <c r="AJ195" s="50">
        <v>1.5789231613402626</v>
      </c>
      <c r="AK195" s="50">
        <v>1.3043153643665717</v>
      </c>
      <c r="AL195" s="50">
        <v>1.2558128314391186</v>
      </c>
      <c r="AM195" s="50">
        <v>11.200207248185741</v>
      </c>
      <c r="AN195" s="50">
        <v>17.123444565348809</v>
      </c>
      <c r="AO195" s="50">
        <v>6.1933015190468472</v>
      </c>
      <c r="AP195" s="50">
        <v>25.56236547785889</v>
      </c>
      <c r="AR195" s="50">
        <v>8.6317985924389529</v>
      </c>
      <c r="AS195" s="50">
        <v>0</v>
      </c>
      <c r="AT195" s="50">
        <v>1.2961463984210271</v>
      </c>
      <c r="AU195" s="50">
        <v>4.8957887459697895</v>
      </c>
      <c r="AV195" s="50">
        <v>5.7920445725823084</v>
      </c>
      <c r="AW195" s="50">
        <v>0</v>
      </c>
      <c r="AX195" s="50">
        <v>0</v>
      </c>
      <c r="AY195" s="50">
        <v>0</v>
      </c>
      <c r="AZ195" s="50">
        <v>0</v>
      </c>
      <c r="BA195" s="50">
        <v>1.2880116121993435</v>
      </c>
      <c r="BB195" s="50">
        <v>4.8957887459697913</v>
      </c>
      <c r="BC195" s="50">
        <v>1.400738316502822</v>
      </c>
      <c r="BE195" s="50">
        <v>25.278040939685443</v>
      </c>
      <c r="BF195" s="50">
        <v>16.287311681413311</v>
      </c>
      <c r="BG195" s="50">
        <v>37.662595274815146</v>
      </c>
      <c r="BH195" s="50">
        <v>30.609168537870268</v>
      </c>
      <c r="BI195" s="50">
        <v>9.7590222357830925</v>
      </c>
      <c r="BJ195" s="50">
        <v>7.6831038123301614</v>
      </c>
      <c r="BK195" s="50">
        <v>8.4173135312517982</v>
      </c>
      <c r="BL195" s="50">
        <v>15.691338049285983</v>
      </c>
      <c r="BM195" s="50">
        <v>23.780350640504864</v>
      </c>
      <c r="BN195" s="50">
        <v>36.833737414932905</v>
      </c>
      <c r="BO195" s="50">
        <v>13.851992353784572</v>
      </c>
      <c r="BP195" s="50">
        <v>13.954803719483419</v>
      </c>
      <c r="BR195" s="50">
        <v>24.24044308240412</v>
      </c>
      <c r="BS195" s="50">
        <v>18.459382530416189</v>
      </c>
      <c r="BT195" s="50">
        <v>13.361446112268247</v>
      </c>
      <c r="BU195" s="50">
        <v>0</v>
      </c>
      <c r="BV195" s="50">
        <v>1.6695560122072755</v>
      </c>
      <c r="BW195" s="50">
        <v>1.4709879396061012</v>
      </c>
      <c r="BX195" s="50">
        <v>1.4266506046886487</v>
      </c>
      <c r="BY195" s="50">
        <v>0</v>
      </c>
      <c r="BZ195" s="50">
        <v>8.261030183784591</v>
      </c>
      <c r="CA195" s="50">
        <v>9.317727827758862</v>
      </c>
      <c r="CB195" s="50">
        <v>21.339705584182674</v>
      </c>
      <c r="CC195" s="50">
        <v>28.348658207800405</v>
      </c>
      <c r="CE195" s="50">
        <v>1.733073898164299</v>
      </c>
      <c r="CF195" s="50">
        <v>8.9057062057464993</v>
      </c>
      <c r="CG195" s="50">
        <v>10.017336062888694</v>
      </c>
      <c r="CH195" s="50">
        <v>5.5191514434885116</v>
      </c>
      <c r="CI195" s="50">
        <v>1.6076093724555103</v>
      </c>
      <c r="CJ195" s="50">
        <v>0</v>
      </c>
      <c r="CK195" s="50">
        <v>0</v>
      </c>
      <c r="CL195" s="50">
        <v>0</v>
      </c>
      <c r="CM195" s="50">
        <v>0</v>
      </c>
      <c r="CN195" s="50">
        <v>9.2146565567282011</v>
      </c>
      <c r="CO195" s="50">
        <v>0</v>
      </c>
      <c r="CP195" s="50">
        <v>1.4353585193146132</v>
      </c>
      <c r="CR195" s="50">
        <v>13.602106854677457</v>
      </c>
      <c r="CS195" s="50">
        <v>1.8662011022157479</v>
      </c>
      <c r="CT195" s="50">
        <v>5.5396071552069008</v>
      </c>
      <c r="CU195" s="50">
        <v>8.9086701638558843</v>
      </c>
      <c r="CV195" s="50">
        <v>0</v>
      </c>
      <c r="CW195" s="50">
        <v>1.3377506845962428</v>
      </c>
      <c r="CX195" s="50">
        <v>0</v>
      </c>
      <c r="CY195" s="50">
        <v>0</v>
      </c>
      <c r="CZ195" s="50">
        <v>1.3550303520726257</v>
      </c>
      <c r="DA195" s="50">
        <v>6.5787117119662746</v>
      </c>
      <c r="DB195" s="50">
        <v>6.424084479247651</v>
      </c>
      <c r="DC195" s="50">
        <v>1.5063008888819316</v>
      </c>
      <c r="DD195" s="81"/>
      <c r="DE195" s="50">
        <v>8.9301066980790438</v>
      </c>
      <c r="DF195" s="50">
        <v>10.184994386141113</v>
      </c>
      <c r="DG195" s="50">
        <v>9.0919778394928574</v>
      </c>
      <c r="DH195" s="50">
        <v>12.571261765910865</v>
      </c>
      <c r="DI195" s="50">
        <v>8.9905812565300103</v>
      </c>
      <c r="DJ195" s="50">
        <v>1.6620077696548743</v>
      </c>
      <c r="DK195" s="50">
        <v>0</v>
      </c>
      <c r="DL195" s="50">
        <v>1.3921711334862186</v>
      </c>
      <c r="DM195" s="50">
        <v>1.4256369814664747</v>
      </c>
      <c r="DN195" s="50">
        <v>0</v>
      </c>
      <c r="DO195" s="50">
        <v>8.459922953035802</v>
      </c>
      <c r="DP195" s="50">
        <v>14.009600006704487</v>
      </c>
      <c r="DQ195" s="81"/>
      <c r="DS195" s="50">
        <v>34.371178674605481</v>
      </c>
      <c r="DT195" s="50">
        <v>11.616906242251158</v>
      </c>
      <c r="DU195" s="50">
        <v>18.573843750632445</v>
      </c>
      <c r="DV195" s="50">
        <v>9.012823482118387</v>
      </c>
      <c r="DW195" s="50">
        <v>11.561648035648089</v>
      </c>
      <c r="DX195" s="50">
        <v>7.097056638352031</v>
      </c>
      <c r="DY195" s="50">
        <v>1.7231988570346466</v>
      </c>
      <c r="DZ195" s="50">
        <v>6.8615694815716308</v>
      </c>
      <c r="EA195" s="50">
        <v>7.0082704768516964</v>
      </c>
      <c r="EB195" s="50">
        <v>17.758366652481115</v>
      </c>
      <c r="EC195" s="50">
        <v>9.3944934041030681</v>
      </c>
      <c r="ED195" s="50">
        <v>37.091435206425587</v>
      </c>
      <c r="EF195" s="50">
        <v>85.629100665299873</v>
      </c>
      <c r="EG195" s="50">
        <v>51.938088031951168</v>
      </c>
      <c r="EH195" s="50">
        <v>35.613392356964169</v>
      </c>
      <c r="EI195" s="50">
        <v>9.9199409708624273</v>
      </c>
      <c r="EJ195" s="50">
        <v>12.200634536115414</v>
      </c>
      <c r="EK195" s="50">
        <v>27.44692493931808</v>
      </c>
      <c r="EL195" s="50">
        <v>21.226648839054505</v>
      </c>
      <c r="EM195" s="50">
        <v>12.376602534421195</v>
      </c>
      <c r="EN195" s="50">
        <v>39.964227731458436</v>
      </c>
      <c r="EO195" s="50">
        <v>49.976193877010196</v>
      </c>
      <c r="EP195" s="50">
        <v>82.875670805093804</v>
      </c>
      <c r="EQ195" s="50">
        <v>77.535064866848657</v>
      </c>
      <c r="ES195" s="50">
        <v>1.3373344584994773</v>
      </c>
      <c r="ET195" s="50">
        <v>0</v>
      </c>
      <c r="EU195" s="50">
        <v>5.7319719899023855</v>
      </c>
      <c r="EV195" s="50">
        <v>0</v>
      </c>
      <c r="EW195" s="50">
        <v>0</v>
      </c>
      <c r="EX195" s="50">
        <v>0</v>
      </c>
      <c r="EY195" s="50">
        <v>0</v>
      </c>
      <c r="EZ195" s="50">
        <v>0</v>
      </c>
      <c r="FA195" s="50">
        <v>0</v>
      </c>
      <c r="FB195" s="50">
        <v>0</v>
      </c>
      <c r="FC195" s="50">
        <v>0</v>
      </c>
      <c r="FD195" s="50">
        <v>0</v>
      </c>
      <c r="FF195" s="50">
        <v>83.373217143682027</v>
      </c>
      <c r="FG195" s="50">
        <v>78.061826956088325</v>
      </c>
      <c r="FH195" s="50">
        <v>91.512112628539171</v>
      </c>
      <c r="FI195" s="50">
        <v>70.446003014145518</v>
      </c>
      <c r="FJ195" s="50">
        <v>34.914131328752767</v>
      </c>
      <c r="FK195" s="50">
        <v>1.7737885486971117</v>
      </c>
      <c r="FL195" s="50">
        <v>17.502547804607985</v>
      </c>
      <c r="FM195" s="50">
        <v>26.054725086626036</v>
      </c>
      <c r="FN195" s="50">
        <v>40.301793340743352</v>
      </c>
      <c r="FO195" s="50">
        <v>42.331438441461621</v>
      </c>
      <c r="FP195" s="50">
        <v>81.259809495909451</v>
      </c>
      <c r="FQ195" s="50">
        <v>91.745060271180336</v>
      </c>
      <c r="FS195" s="50">
        <v>9.2764075872959335</v>
      </c>
      <c r="FT195" s="50">
        <v>5.8352095520811522</v>
      </c>
      <c r="FU195" s="50">
        <v>5.9747776742130254</v>
      </c>
      <c r="FV195" s="50">
        <v>0</v>
      </c>
      <c r="FW195" s="50">
        <v>0</v>
      </c>
      <c r="FX195" s="50">
        <v>0</v>
      </c>
      <c r="FY195" s="50">
        <v>0</v>
      </c>
      <c r="FZ195" s="50">
        <v>0</v>
      </c>
      <c r="GA195" s="50">
        <v>5.4142654255022844</v>
      </c>
      <c r="GB195" s="50">
        <v>0</v>
      </c>
      <c r="GC195" s="50">
        <v>1.4391429266609099</v>
      </c>
      <c r="GD195" s="50">
        <v>7.1005085140884194</v>
      </c>
    </row>
    <row r="196" spans="4:186" ht="15.75" thickBot="1" x14ac:dyDescent="0.3">
      <c r="D196" s="39">
        <v>0.16666666666666699</v>
      </c>
      <c r="E196" s="50">
        <v>19.715234698082639</v>
      </c>
      <c r="F196" s="50">
        <v>15.139985544179709</v>
      </c>
      <c r="G196" s="50">
        <v>9.2352096864636071</v>
      </c>
      <c r="H196" s="50">
        <v>0</v>
      </c>
      <c r="I196" s="50">
        <v>1.7880616291388998</v>
      </c>
      <c r="J196" s="50">
        <v>0</v>
      </c>
      <c r="K196" s="50">
        <v>0</v>
      </c>
      <c r="L196" s="50">
        <v>6.2878044171279841</v>
      </c>
      <c r="M196" s="50">
        <v>8.2413141296221557</v>
      </c>
      <c r="N196" s="50">
        <v>23.654950746609412</v>
      </c>
      <c r="O196" s="50">
        <v>7.5894845743983907</v>
      </c>
      <c r="P196" s="50">
        <v>11.038721066529739</v>
      </c>
      <c r="R196" s="50">
        <v>19.715234698082632</v>
      </c>
      <c r="S196" s="50">
        <v>12.189022541216676</v>
      </c>
      <c r="T196" s="50">
        <v>13.818438528667258</v>
      </c>
      <c r="U196" s="50">
        <v>0</v>
      </c>
      <c r="V196" s="50">
        <v>11.465368326584782</v>
      </c>
      <c r="W196" s="50">
        <v>0</v>
      </c>
      <c r="X196" s="50">
        <v>0</v>
      </c>
      <c r="Y196" s="50">
        <v>1.4179779804484325</v>
      </c>
      <c r="Z196" s="50">
        <v>9.0337510824746712</v>
      </c>
      <c r="AA196" s="50">
        <v>8.5533875802692325</v>
      </c>
      <c r="AB196" s="50">
        <v>1.901326561108118</v>
      </c>
      <c r="AC196" s="50">
        <v>5.6574672266660331</v>
      </c>
      <c r="AE196" s="50">
        <v>13.123640901985906</v>
      </c>
      <c r="AF196" s="50">
        <v>1.9009381918246897</v>
      </c>
      <c r="AG196" s="50">
        <v>22.362901106856452</v>
      </c>
      <c r="AH196" s="50">
        <v>5.5493657093166133</v>
      </c>
      <c r="AI196" s="50">
        <v>4.8666561156992021</v>
      </c>
      <c r="AJ196" s="50">
        <v>1.2453326701941412</v>
      </c>
      <c r="AK196" s="50">
        <v>1.7779785986571015</v>
      </c>
      <c r="AL196" s="50">
        <v>1.6217663211867328</v>
      </c>
      <c r="AM196" s="50">
        <v>9.6767438711038523</v>
      </c>
      <c r="AN196" s="50">
        <v>16.565116078165538</v>
      </c>
      <c r="AO196" s="50">
        <v>6.1122383985469968</v>
      </c>
      <c r="AP196" s="50">
        <v>22.065888064988041</v>
      </c>
      <c r="AR196" s="50">
        <v>11.878276940384124</v>
      </c>
      <c r="AS196" s="50">
        <v>0</v>
      </c>
      <c r="AT196" s="50">
        <v>1.271844292305141</v>
      </c>
      <c r="AU196" s="50">
        <v>1.8528073656891848</v>
      </c>
      <c r="AV196" s="50">
        <v>6.3037363464287042</v>
      </c>
      <c r="AW196" s="50">
        <v>0</v>
      </c>
      <c r="AX196" s="50">
        <v>0</v>
      </c>
      <c r="AY196" s="50">
        <v>0</v>
      </c>
      <c r="AZ196" s="50">
        <v>0</v>
      </c>
      <c r="BA196" s="50">
        <v>1.3879006728676369</v>
      </c>
      <c r="BB196" s="50">
        <v>5.5191514434885143</v>
      </c>
      <c r="BC196" s="50">
        <v>1.6170381424736071</v>
      </c>
      <c r="BE196" s="50">
        <v>24.43773275648601</v>
      </c>
      <c r="BF196" s="50">
        <v>19.223439357467591</v>
      </c>
      <c r="BG196" s="50">
        <v>38.292333121274332</v>
      </c>
      <c r="BH196" s="50">
        <v>27.270606904406172</v>
      </c>
      <c r="BI196" s="50">
        <v>7.7768783824871663</v>
      </c>
      <c r="BJ196" s="50">
        <v>6.307989401281251</v>
      </c>
      <c r="BK196" s="50">
        <v>8.494891971902863</v>
      </c>
      <c r="BL196" s="50">
        <v>15.959136446041523</v>
      </c>
      <c r="BM196" s="50">
        <v>22.908008362417892</v>
      </c>
      <c r="BN196" s="50">
        <v>35.312576936889265</v>
      </c>
      <c r="BO196" s="50">
        <v>16.071111269799243</v>
      </c>
      <c r="BP196" s="50">
        <v>15.426552352539657</v>
      </c>
      <c r="BR196" s="50">
        <v>21.154694158577648</v>
      </c>
      <c r="BS196" s="50">
        <v>19.674852192798241</v>
      </c>
      <c r="BT196" s="50">
        <v>14.621855351044578</v>
      </c>
      <c r="BU196" s="50">
        <v>0</v>
      </c>
      <c r="BV196" s="50">
        <v>4.9476154771867602</v>
      </c>
      <c r="BW196" s="50">
        <v>1.8421386355432208</v>
      </c>
      <c r="BX196" s="50">
        <v>0</v>
      </c>
      <c r="BY196" s="50">
        <v>0</v>
      </c>
      <c r="BZ196" s="50">
        <v>9.3944934041030628</v>
      </c>
      <c r="CA196" s="50">
        <v>8.4560434408891112</v>
      </c>
      <c r="CB196" s="50">
        <v>22.634987316112973</v>
      </c>
      <c r="CC196" s="50">
        <v>31.2312514540737</v>
      </c>
      <c r="CE196" s="50">
        <v>1.6840738096112495</v>
      </c>
      <c r="CF196" s="50">
        <v>8.5331624175774401</v>
      </c>
      <c r="CG196" s="50">
        <v>8.7701683233125483</v>
      </c>
      <c r="CH196" s="50">
        <v>4.9236849112413719</v>
      </c>
      <c r="CI196" s="50">
        <v>1.4179779804484325</v>
      </c>
      <c r="CJ196" s="50">
        <v>0</v>
      </c>
      <c r="CK196" s="50">
        <v>0</v>
      </c>
      <c r="CL196" s="50">
        <v>0</v>
      </c>
      <c r="CM196" s="50">
        <v>0</v>
      </c>
      <c r="CN196" s="50">
        <v>8.9905812565300032</v>
      </c>
      <c r="CO196" s="50">
        <v>0</v>
      </c>
      <c r="CP196" s="50">
        <v>1.2518261270186359</v>
      </c>
      <c r="CR196" s="50">
        <v>11.298167691842915</v>
      </c>
      <c r="CS196" s="50">
        <v>1.7923945714304497</v>
      </c>
      <c r="CT196" s="50">
        <v>5.4522944763280083</v>
      </c>
      <c r="CU196" s="50">
        <v>10.624312392974865</v>
      </c>
      <c r="CV196" s="50">
        <v>0</v>
      </c>
      <c r="CW196" s="50">
        <v>1.2371486920574257</v>
      </c>
      <c r="CX196" s="50">
        <v>0</v>
      </c>
      <c r="CY196" s="50">
        <v>0</v>
      </c>
      <c r="CZ196" s="50">
        <v>1.5550246321477286</v>
      </c>
      <c r="DA196" s="50">
        <v>8.7900553187472603</v>
      </c>
      <c r="DB196" s="50">
        <v>5.2084967878405308</v>
      </c>
      <c r="DC196" s="50">
        <v>1.8962443648701244</v>
      </c>
      <c r="DD196" s="81"/>
      <c r="DE196" s="50">
        <v>7.7952345001351961</v>
      </c>
      <c r="DF196" s="50">
        <v>12.272255337313329</v>
      </c>
      <c r="DG196" s="50">
        <v>8.4366636697345374</v>
      </c>
      <c r="DH196" s="50">
        <v>14.919297794324265</v>
      </c>
      <c r="DI196" s="50">
        <v>9.844627208195007</v>
      </c>
      <c r="DJ196" s="50">
        <v>1.7428210737620122</v>
      </c>
      <c r="DK196" s="50">
        <v>0</v>
      </c>
      <c r="DL196" s="50">
        <v>1.738025534883425</v>
      </c>
      <c r="DM196" s="50">
        <v>1.6127906468511235</v>
      </c>
      <c r="DN196" s="50">
        <v>1.4441017959819307</v>
      </c>
      <c r="DO196" s="50">
        <v>11.030141952074349</v>
      </c>
      <c r="DP196" s="50">
        <v>11.465368326584773</v>
      </c>
      <c r="DQ196" s="81"/>
      <c r="DS196" s="50">
        <v>36.885181174844242</v>
      </c>
      <c r="DT196" s="50">
        <v>11.887056154323462</v>
      </c>
      <c r="DU196" s="50">
        <v>20.025433795725817</v>
      </c>
      <c r="DV196" s="50">
        <v>8.3600822549151097</v>
      </c>
      <c r="DW196" s="50">
        <v>10.806334649333609</v>
      </c>
      <c r="DX196" s="50">
        <v>7.7964592672587703</v>
      </c>
      <c r="DY196" s="50">
        <v>1.6937989472140274</v>
      </c>
      <c r="DZ196" s="50">
        <v>6.760830277630113</v>
      </c>
      <c r="EA196" s="50">
        <v>7.7019195684196768</v>
      </c>
      <c r="EB196" s="50">
        <v>17.092102087657679</v>
      </c>
      <c r="EC196" s="50">
        <v>10.837899833095614</v>
      </c>
      <c r="ED196" s="50">
        <v>39.411195186549634</v>
      </c>
      <c r="EF196" s="50">
        <v>77.485563674577904</v>
      </c>
      <c r="EG196" s="50">
        <v>53.548836765743914</v>
      </c>
      <c r="EH196" s="50">
        <v>39.843094874156002</v>
      </c>
      <c r="EI196" s="50">
        <v>10.957787024882947</v>
      </c>
      <c r="EJ196" s="50">
        <v>12.836843114328637</v>
      </c>
      <c r="EK196" s="50">
        <v>28.3399230009367</v>
      </c>
      <c r="EL196" s="50">
        <v>22.028947411840388</v>
      </c>
      <c r="EM196" s="50">
        <v>12.733598224067553</v>
      </c>
      <c r="EN196" s="50">
        <v>41.613401382027853</v>
      </c>
      <c r="EO196" s="50">
        <v>45.986102721995778</v>
      </c>
      <c r="EP196" s="50">
        <v>76.839932574673739</v>
      </c>
      <c r="EQ196" s="50">
        <v>77.699974556135729</v>
      </c>
      <c r="ES196" s="50">
        <v>1.2320191218448227</v>
      </c>
      <c r="ET196" s="50">
        <v>0</v>
      </c>
      <c r="EU196" s="50">
        <v>6.1456233321549538</v>
      </c>
      <c r="EV196" s="50">
        <v>0</v>
      </c>
      <c r="EW196" s="50">
        <v>0</v>
      </c>
      <c r="EX196" s="50">
        <v>0</v>
      </c>
      <c r="EY196" s="50">
        <v>0</v>
      </c>
      <c r="EZ196" s="50">
        <v>0</v>
      </c>
      <c r="FA196" s="50">
        <v>0</v>
      </c>
      <c r="FB196" s="50">
        <v>0</v>
      </c>
      <c r="FC196" s="50">
        <v>0</v>
      </c>
      <c r="FD196" s="50">
        <v>0</v>
      </c>
      <c r="FF196" s="50">
        <v>86.980060994377169</v>
      </c>
      <c r="FG196" s="50">
        <v>87.920734129387625</v>
      </c>
      <c r="FH196" s="50">
        <v>95.219576061375534</v>
      </c>
      <c r="FI196" s="50">
        <v>85.096128840934426</v>
      </c>
      <c r="FJ196" s="50">
        <v>45.748038815899882</v>
      </c>
      <c r="FK196" s="50">
        <v>1.5982173259352688</v>
      </c>
      <c r="FL196" s="50">
        <v>22.139893217734397</v>
      </c>
      <c r="FM196" s="50">
        <v>29.724428613033854</v>
      </c>
      <c r="FN196" s="50">
        <v>45.841182383606103</v>
      </c>
      <c r="FO196" s="50">
        <v>54.373782061112365</v>
      </c>
      <c r="FP196" s="50">
        <v>73.780301977085827</v>
      </c>
      <c r="FQ196" s="50">
        <v>91.485486221466857</v>
      </c>
      <c r="FS196" s="50">
        <v>10.991979896275778</v>
      </c>
      <c r="FT196" s="50">
        <v>6.0044992308494392</v>
      </c>
      <c r="FU196" s="50">
        <v>5.0157634995172833</v>
      </c>
      <c r="FV196" s="50">
        <v>0</v>
      </c>
      <c r="FW196" s="50">
        <v>0</v>
      </c>
      <c r="FX196" s="50">
        <v>0</v>
      </c>
      <c r="FY196" s="50">
        <v>0</v>
      </c>
      <c r="FZ196" s="50">
        <v>0</v>
      </c>
      <c r="GA196" s="50">
        <v>5.5342448301525717</v>
      </c>
      <c r="GB196" s="50">
        <v>0</v>
      </c>
      <c r="GC196" s="50">
        <v>1.5408019344168276</v>
      </c>
      <c r="GD196" s="50">
        <v>8.5729456235726857</v>
      </c>
    </row>
    <row r="197" spans="4:186" ht="15.75" thickBot="1" x14ac:dyDescent="0.3">
      <c r="D197" s="39">
        <v>0.20833333333333301</v>
      </c>
      <c r="E197" s="50">
        <v>26.178794998182916</v>
      </c>
      <c r="F197" s="50">
        <v>17.141371743686783</v>
      </c>
      <c r="G197" s="50">
        <v>10.104442847222488</v>
      </c>
      <c r="H197" s="50">
        <v>0</v>
      </c>
      <c r="I197" s="50">
        <v>1.5935350515944702</v>
      </c>
      <c r="J197" s="50">
        <v>0</v>
      </c>
      <c r="K197" s="50">
        <v>0</v>
      </c>
      <c r="L197" s="50">
        <v>1.9015019710250787</v>
      </c>
      <c r="M197" s="50">
        <v>5.6713254745394641</v>
      </c>
      <c r="N197" s="50">
        <v>19.176192499986389</v>
      </c>
      <c r="O197" s="50">
        <v>5.8419192596099867</v>
      </c>
      <c r="P197" s="50">
        <v>12.175633243621061</v>
      </c>
      <c r="R197" s="50">
        <v>18.873416149063146</v>
      </c>
      <c r="S197" s="50">
        <v>13.183766299152298</v>
      </c>
      <c r="T197" s="50">
        <v>13.927459239248439</v>
      </c>
      <c r="U197" s="50">
        <v>1.4940196948419207</v>
      </c>
      <c r="V197" s="50">
        <v>13.045004115670515</v>
      </c>
      <c r="W197" s="50">
        <v>0</v>
      </c>
      <c r="X197" s="50">
        <v>0</v>
      </c>
      <c r="Y197" s="50">
        <v>1.5426322275549729</v>
      </c>
      <c r="Z197" s="50">
        <v>8.9710652931573769</v>
      </c>
      <c r="AA197" s="50">
        <v>8.2064112800098457</v>
      </c>
      <c r="AB197" s="50">
        <v>4.8403129168914827</v>
      </c>
      <c r="AC197" s="50">
        <v>5.8222376200760779</v>
      </c>
      <c r="AE197" s="50">
        <v>13.521568273866446</v>
      </c>
      <c r="AF197" s="50">
        <v>1.4426942386465891</v>
      </c>
      <c r="AG197" s="50">
        <v>26.931494457760298</v>
      </c>
      <c r="AH197" s="50">
        <v>5.9999428891461477</v>
      </c>
      <c r="AI197" s="50">
        <v>1.8701016606204315</v>
      </c>
      <c r="AJ197" s="50">
        <v>1.2249400763661216</v>
      </c>
      <c r="AK197" s="50">
        <v>1.7579263984507696</v>
      </c>
      <c r="AL197" s="50">
        <v>1.4749827749210096</v>
      </c>
      <c r="AM197" s="50">
        <v>11.79654596465277</v>
      </c>
      <c r="AN197" s="50">
        <v>14.877377189881537</v>
      </c>
      <c r="AO197" s="50">
        <v>5.9363959224910374</v>
      </c>
      <c r="AP197" s="50">
        <v>18.940422297792225</v>
      </c>
      <c r="AR197" s="50">
        <v>10.104442847222494</v>
      </c>
      <c r="AS197" s="50">
        <v>0</v>
      </c>
      <c r="AT197" s="50">
        <v>1.3964503450456278</v>
      </c>
      <c r="AU197" s="50">
        <v>1.8796592315826488</v>
      </c>
      <c r="AV197" s="50">
        <v>1.6695560122072737</v>
      </c>
      <c r="AW197" s="50">
        <v>0</v>
      </c>
      <c r="AX197" s="50">
        <v>0</v>
      </c>
      <c r="AY197" s="50">
        <v>0</v>
      </c>
      <c r="AZ197" s="50">
        <v>0</v>
      </c>
      <c r="BA197" s="50">
        <v>1.5748974046978943</v>
      </c>
      <c r="BB197" s="50">
        <v>5.6559837548022394</v>
      </c>
      <c r="BC197" s="50">
        <v>1.4136548798306028</v>
      </c>
      <c r="BE197" s="50">
        <v>27.914092633900733</v>
      </c>
      <c r="BF197" s="50">
        <v>17.845725338005302</v>
      </c>
      <c r="BG197" s="50">
        <v>32.067758962887986</v>
      </c>
      <c r="BH197" s="50">
        <v>30.990784973705701</v>
      </c>
      <c r="BI197" s="50">
        <v>7.4692182706118597</v>
      </c>
      <c r="BJ197" s="50">
        <v>5.71751703967462</v>
      </c>
      <c r="BK197" s="50">
        <v>9.7590222357830978</v>
      </c>
      <c r="BL197" s="50">
        <v>17.790518183581579</v>
      </c>
      <c r="BM197" s="50">
        <v>21.227849464000315</v>
      </c>
      <c r="BN197" s="50">
        <v>35.71404248786159</v>
      </c>
      <c r="BO197" s="50">
        <v>15.762455676401981</v>
      </c>
      <c r="BP197" s="50">
        <v>17.984242642046457</v>
      </c>
      <c r="BR197" s="50">
        <v>23.810149492812421</v>
      </c>
      <c r="BS197" s="50">
        <v>15.755885248943251</v>
      </c>
      <c r="BT197" s="50">
        <v>10.991979896275772</v>
      </c>
      <c r="BU197" s="50">
        <v>0</v>
      </c>
      <c r="BV197" s="50">
        <v>4.8800875417533325</v>
      </c>
      <c r="BW197" s="50">
        <v>1.5982173259352699</v>
      </c>
      <c r="BX197" s="50">
        <v>0</v>
      </c>
      <c r="BY197" s="50">
        <v>0</v>
      </c>
      <c r="BZ197" s="50">
        <v>8.2610301837845963</v>
      </c>
      <c r="CA197" s="50">
        <v>9.5471840765424467</v>
      </c>
      <c r="CB197" s="50">
        <v>23.341462728821739</v>
      </c>
      <c r="CC197" s="50">
        <v>32.114664502455703</v>
      </c>
      <c r="CE197" s="50">
        <v>1.723198857034645</v>
      </c>
      <c r="CF197" s="50">
        <v>8.0251215700133418</v>
      </c>
      <c r="CG197" s="50">
        <v>8.2444920142129785</v>
      </c>
      <c r="CH197" s="50">
        <v>1.8103783300154519</v>
      </c>
      <c r="CI197" s="50">
        <v>1.316633057013767</v>
      </c>
      <c r="CJ197" s="50">
        <v>0</v>
      </c>
      <c r="CK197" s="50">
        <v>0</v>
      </c>
      <c r="CL197" s="50">
        <v>0</v>
      </c>
      <c r="CM197" s="50">
        <v>0</v>
      </c>
      <c r="CN197" s="50">
        <v>7.6310657459425819</v>
      </c>
      <c r="CO197" s="50">
        <v>0</v>
      </c>
      <c r="CP197" s="50">
        <v>0</v>
      </c>
      <c r="CR197" s="50">
        <v>13.281861269088449</v>
      </c>
      <c r="CS197" s="50">
        <v>4.8561201584728728</v>
      </c>
      <c r="CT197" s="50">
        <v>5.0157634995172833</v>
      </c>
      <c r="CU197" s="50">
        <v>11.570500546579066</v>
      </c>
      <c r="CV197" s="50">
        <v>0</v>
      </c>
      <c r="CW197" s="50">
        <v>4.8818802635409906</v>
      </c>
      <c r="CX197" s="50">
        <v>0</v>
      </c>
      <c r="CY197" s="50">
        <v>0</v>
      </c>
      <c r="CZ197" s="50">
        <v>1.7946359983132363</v>
      </c>
      <c r="DA197" s="50">
        <v>6.0675680896467155</v>
      </c>
      <c r="DB197" s="50">
        <v>5.5342448301525726</v>
      </c>
      <c r="DC197" s="50">
        <v>1.6217663211867333</v>
      </c>
      <c r="DD197" s="81"/>
      <c r="DE197" s="50">
        <v>7.8320333435463034</v>
      </c>
      <c r="DF197" s="50">
        <v>10.039842271394532</v>
      </c>
      <c r="DG197" s="50">
        <v>7.0145468802386377</v>
      </c>
      <c r="DH197" s="50">
        <v>10.671531490228499</v>
      </c>
      <c r="DI197" s="50">
        <v>9.1531801781777204</v>
      </c>
      <c r="DJ197" s="50">
        <v>1.5219736070856456</v>
      </c>
      <c r="DK197" s="50">
        <v>0</v>
      </c>
      <c r="DL197" s="50">
        <v>1.4310001462249375</v>
      </c>
      <c r="DM197" s="50">
        <v>1.4893942501594524</v>
      </c>
      <c r="DN197" s="50">
        <v>1.5243944010236332</v>
      </c>
      <c r="DO197" s="50">
        <v>11.520663570506571</v>
      </c>
      <c r="DP197" s="50">
        <v>13.494792898930738</v>
      </c>
      <c r="DQ197" s="81"/>
      <c r="DS197" s="50">
        <v>27.569655296863271</v>
      </c>
      <c r="DT197" s="50">
        <v>13.448021088685994</v>
      </c>
      <c r="DU197" s="50">
        <v>13.494792898930738</v>
      </c>
      <c r="DV197" s="50">
        <v>8.9086701638558878</v>
      </c>
      <c r="DW197" s="50">
        <v>11.345772268522216</v>
      </c>
      <c r="DX197" s="50">
        <v>7.7019195684196733</v>
      </c>
      <c r="DY197" s="50">
        <v>1.533495239162795</v>
      </c>
      <c r="DZ197" s="50">
        <v>6.744136877085297</v>
      </c>
      <c r="EA197" s="50">
        <v>7.8535527218487236</v>
      </c>
      <c r="EB197" s="50">
        <v>19.408255631210576</v>
      </c>
      <c r="EC197" s="50">
        <v>11.030141952074349</v>
      </c>
      <c r="ED197" s="50">
        <v>40.442092724656462</v>
      </c>
      <c r="EF197" s="50">
        <v>85.236637796677357</v>
      </c>
      <c r="EG197" s="50">
        <v>53.327255653851338</v>
      </c>
      <c r="EH197" s="50">
        <v>44.8626177127761</v>
      </c>
      <c r="EI197" s="50">
        <v>13.024958570240976</v>
      </c>
      <c r="EJ197" s="50">
        <v>14.064539552111308</v>
      </c>
      <c r="EK197" s="50">
        <v>30.942910443080727</v>
      </c>
      <c r="EL197" s="50">
        <v>23.96602559199038</v>
      </c>
      <c r="EM197" s="50">
        <v>13.441348236795488</v>
      </c>
      <c r="EN197" s="50">
        <v>43.663443808258776</v>
      </c>
      <c r="EO197" s="50">
        <v>43.757581909695666</v>
      </c>
      <c r="EP197" s="50">
        <v>73.085964220774045</v>
      </c>
      <c r="EQ197" s="50">
        <v>76.142743388997232</v>
      </c>
      <c r="ES197" s="50">
        <v>1.2638116153214094</v>
      </c>
      <c r="ET197" s="50">
        <v>0</v>
      </c>
      <c r="EU197" s="50">
        <v>5.5836108906785515</v>
      </c>
      <c r="EV197" s="50">
        <v>0</v>
      </c>
      <c r="EW197" s="50">
        <v>0</v>
      </c>
      <c r="EX197" s="50">
        <v>0</v>
      </c>
      <c r="EY197" s="50">
        <v>0</v>
      </c>
      <c r="EZ197" s="50">
        <v>0</v>
      </c>
      <c r="FA197" s="50">
        <v>0</v>
      </c>
      <c r="FB197" s="50">
        <v>0</v>
      </c>
      <c r="FC197" s="50">
        <v>0</v>
      </c>
      <c r="FD197" s="50">
        <v>1.2399166563564299</v>
      </c>
      <c r="FF197" s="50">
        <v>82.697221391078131</v>
      </c>
      <c r="FG197" s="50">
        <v>86.530098230786592</v>
      </c>
      <c r="FH197" s="50">
        <v>86.672267209079834</v>
      </c>
      <c r="FI197" s="50">
        <v>76.363817311114687</v>
      </c>
      <c r="FJ197" s="50">
        <v>42.557507062285879</v>
      </c>
      <c r="FK197" s="50">
        <v>1.5693345854200897</v>
      </c>
      <c r="FL197" s="50">
        <v>23.732465542770978</v>
      </c>
      <c r="FM197" s="50">
        <v>28.174294834012866</v>
      </c>
      <c r="FN197" s="50">
        <v>44.803999317259183</v>
      </c>
      <c r="FO197" s="50">
        <v>55.803404400905329</v>
      </c>
      <c r="FP197" s="50">
        <v>82.584671817046953</v>
      </c>
      <c r="FQ197" s="50">
        <v>82.302390242090524</v>
      </c>
      <c r="FS197" s="50">
        <v>12.528772183519862</v>
      </c>
      <c r="FT197" s="50">
        <v>6.194464725990346</v>
      </c>
      <c r="FU197" s="50">
        <v>1.3290280571024311</v>
      </c>
      <c r="FV197" s="50">
        <v>0</v>
      </c>
      <c r="FW197" s="50">
        <v>0</v>
      </c>
      <c r="FX197" s="50">
        <v>0</v>
      </c>
      <c r="FY197" s="50">
        <v>0</v>
      </c>
      <c r="FZ197" s="50">
        <v>0</v>
      </c>
      <c r="GA197" s="50">
        <v>9.0967282072377298</v>
      </c>
      <c r="GB197" s="50">
        <v>0</v>
      </c>
      <c r="GC197" s="50">
        <v>1.6372759198987434</v>
      </c>
      <c r="GD197" s="50">
        <v>10.148184963460011</v>
      </c>
    </row>
    <row r="198" spans="4:186" ht="15.75" thickBot="1" x14ac:dyDescent="0.3">
      <c r="D198" s="39">
        <v>0.25</v>
      </c>
      <c r="E198" s="50">
        <v>23.616256723619852</v>
      </c>
      <c r="F198" s="50">
        <v>12.722569220348415</v>
      </c>
      <c r="G198" s="50">
        <v>11.179739230074025</v>
      </c>
      <c r="H198" s="50">
        <v>0</v>
      </c>
      <c r="I198" s="50">
        <v>5.40898430861757</v>
      </c>
      <c r="J198" s="50">
        <v>1.6176680346209704</v>
      </c>
      <c r="K198" s="50">
        <v>0</v>
      </c>
      <c r="L198" s="50">
        <v>1.6695560122072755</v>
      </c>
      <c r="M198" s="50">
        <v>8.784749183580649</v>
      </c>
      <c r="N198" s="50">
        <v>20.479217958219515</v>
      </c>
      <c r="O198" s="50">
        <v>6.6776380629569614</v>
      </c>
      <c r="P198" s="50">
        <v>15.869534517350358</v>
      </c>
      <c r="R198" s="50">
        <v>17.919512376828745</v>
      </c>
      <c r="S198" s="50">
        <v>14.292683496819263</v>
      </c>
      <c r="T198" s="50">
        <v>13.682964610424857</v>
      </c>
      <c r="U198" s="50">
        <v>1.8421386355432179</v>
      </c>
      <c r="V198" s="50">
        <v>14.791875231917766</v>
      </c>
      <c r="W198" s="50">
        <v>1.2371486920574262</v>
      </c>
      <c r="X198" s="50">
        <v>1.2880116121993435</v>
      </c>
      <c r="Y198" s="50">
        <v>1.2758733631024233</v>
      </c>
      <c r="Z198" s="50">
        <v>9.0757034200184155</v>
      </c>
      <c r="AA198" s="50">
        <v>7.1871695878203141</v>
      </c>
      <c r="AB198" s="50">
        <v>4.8265097515008586</v>
      </c>
      <c r="AC198" s="50">
        <v>5.9440590832357119</v>
      </c>
      <c r="AE198" s="50">
        <v>13.845640171514045</v>
      </c>
      <c r="AF198" s="50">
        <v>0</v>
      </c>
      <c r="AG198" s="50">
        <v>24.7157324836013</v>
      </c>
      <c r="AH198" s="50">
        <v>5.354931540629142</v>
      </c>
      <c r="AI198" s="50">
        <v>5.3373114266931836</v>
      </c>
      <c r="AJ198" s="50">
        <v>1.8688875717204858</v>
      </c>
      <c r="AK198" s="50">
        <v>1.8545319768404429</v>
      </c>
      <c r="AL198" s="50">
        <v>1.4397257329146265</v>
      </c>
      <c r="AM198" s="50">
        <v>11.720873413673999</v>
      </c>
      <c r="AN198" s="50">
        <v>17.534389909248503</v>
      </c>
      <c r="AO198" s="50">
        <v>5.5040855243085263</v>
      </c>
      <c r="AP198" s="50">
        <v>16.229964585106728</v>
      </c>
      <c r="AR198" s="50">
        <v>10.922115827004149</v>
      </c>
      <c r="AS198" s="50">
        <v>0</v>
      </c>
      <c r="AT198" s="50">
        <v>1.3540509469548465</v>
      </c>
      <c r="AU198" s="50">
        <v>6.2915194633915599</v>
      </c>
      <c r="AV198" s="50">
        <v>6.5296170517332852</v>
      </c>
      <c r="AW198" s="50">
        <v>1.2909904030313635</v>
      </c>
      <c r="AX198" s="50">
        <v>0</v>
      </c>
      <c r="AY198" s="50">
        <v>0</v>
      </c>
      <c r="AZ198" s="50">
        <v>0</v>
      </c>
      <c r="BA198" s="50">
        <v>1.7729513294462869</v>
      </c>
      <c r="BB198" s="50">
        <v>5.4291670651122637</v>
      </c>
      <c r="BC198" s="50">
        <v>0</v>
      </c>
      <c r="BE198" s="50">
        <v>30.543321534795673</v>
      </c>
      <c r="BF198" s="50">
        <v>16.455799783857323</v>
      </c>
      <c r="BG198" s="50">
        <v>34.273068804289416</v>
      </c>
      <c r="BH198" s="50">
        <v>29.159999243320087</v>
      </c>
      <c r="BI198" s="50">
        <v>6.7608302776301166</v>
      </c>
      <c r="BJ198" s="50">
        <v>7.8154595658163695</v>
      </c>
      <c r="BK198" s="50">
        <v>9.2146565567282082</v>
      </c>
      <c r="BL198" s="50">
        <v>9.2764075872959264</v>
      </c>
      <c r="BM198" s="50">
        <v>21.190651138127677</v>
      </c>
      <c r="BN198" s="50">
        <v>33.639901786047865</v>
      </c>
      <c r="BO198" s="50">
        <v>13.296869685561788</v>
      </c>
      <c r="BP198" s="50">
        <v>15.049368296844959</v>
      </c>
      <c r="BR198" s="50">
        <v>26.637087196074333</v>
      </c>
      <c r="BS198" s="50">
        <v>19.26079058930733</v>
      </c>
      <c r="BT198" s="50">
        <v>13.388044869124084</v>
      </c>
      <c r="BU198" s="50">
        <v>1.2249400763661216</v>
      </c>
      <c r="BV198" s="50">
        <v>1.7931174083237869</v>
      </c>
      <c r="BW198" s="50">
        <v>5.0647562500191254</v>
      </c>
      <c r="BX198" s="50">
        <v>0</v>
      </c>
      <c r="BY198" s="50">
        <v>0</v>
      </c>
      <c r="BZ198" s="50">
        <v>7.3862057591004167</v>
      </c>
      <c r="CA198" s="50">
        <v>10.922115827004156</v>
      </c>
      <c r="CB198" s="50">
        <v>23.941300015944062</v>
      </c>
      <c r="CC198" s="50">
        <v>35.663693751170271</v>
      </c>
      <c r="CE198" s="50">
        <v>1.7035614532151169</v>
      </c>
      <c r="CF198" s="50">
        <v>7.6576171941760718</v>
      </c>
      <c r="CG198" s="50">
        <v>8.6514759372872856</v>
      </c>
      <c r="CH198" s="50">
        <v>1.7686020357623136</v>
      </c>
      <c r="CI198" s="50">
        <v>1.5888619312572838</v>
      </c>
      <c r="CJ198" s="50">
        <v>0</v>
      </c>
      <c r="CK198" s="50">
        <v>0</v>
      </c>
      <c r="CL198" s="50">
        <v>0</v>
      </c>
      <c r="CM198" s="50">
        <v>0</v>
      </c>
      <c r="CN198" s="50">
        <v>7.1871695878203097</v>
      </c>
      <c r="CO198" s="50">
        <v>0</v>
      </c>
      <c r="CP198" s="50">
        <v>0</v>
      </c>
      <c r="CR198" s="50">
        <v>12.503324448210003</v>
      </c>
      <c r="CS198" s="50">
        <v>1.7980016411098245</v>
      </c>
      <c r="CT198" s="50">
        <v>5.1539311410103537</v>
      </c>
      <c r="CU198" s="50">
        <v>12.153993103927716</v>
      </c>
      <c r="CV198" s="50">
        <v>0</v>
      </c>
      <c r="CW198" s="50">
        <v>6.6776380629569543</v>
      </c>
      <c r="CX198" s="50">
        <v>0</v>
      </c>
      <c r="CY198" s="50">
        <v>0</v>
      </c>
      <c r="CZ198" s="50">
        <v>1.5032992938396521</v>
      </c>
      <c r="DA198" s="50">
        <v>5.0157634995172851</v>
      </c>
      <c r="DB198" s="50">
        <v>5.7329697800805857</v>
      </c>
      <c r="DC198" s="50">
        <v>5.3373114266931836</v>
      </c>
      <c r="DD198" s="81"/>
      <c r="DE198" s="50">
        <v>7.6855299279311131</v>
      </c>
      <c r="DF198" s="50">
        <v>8.7071553270059923</v>
      </c>
      <c r="DG198" s="50">
        <v>7.5408649622724937</v>
      </c>
      <c r="DH198" s="50">
        <v>8.3005565771253735</v>
      </c>
      <c r="DI198" s="50">
        <v>9.9956378695796921</v>
      </c>
      <c r="DJ198" s="50">
        <v>1.7172918769580752</v>
      </c>
      <c r="DK198" s="50">
        <v>0</v>
      </c>
      <c r="DL198" s="50">
        <v>1.2839570140925747</v>
      </c>
      <c r="DM198" s="50">
        <v>1.3163584915224336</v>
      </c>
      <c r="DN198" s="50">
        <v>0</v>
      </c>
      <c r="DO198" s="50">
        <v>13.187655698173097</v>
      </c>
      <c r="DP198" s="50">
        <v>13.927459239248444</v>
      </c>
      <c r="DQ198" s="81"/>
      <c r="DS198" s="50">
        <v>25.807762519206698</v>
      </c>
      <c r="DT198" s="50">
        <v>13.300781296544432</v>
      </c>
      <c r="DU198" s="50">
        <v>16.749855457093254</v>
      </c>
      <c r="DV198" s="50">
        <v>9.5023923565999251</v>
      </c>
      <c r="DW198" s="50">
        <v>15.078161723286357</v>
      </c>
      <c r="DX198" s="50">
        <v>9.7867891898419881</v>
      </c>
      <c r="DY198" s="50">
        <v>5.0294677638061351</v>
      </c>
      <c r="DZ198" s="50">
        <v>7.0316833878517144</v>
      </c>
      <c r="EA198" s="50">
        <v>8.1823542369755256</v>
      </c>
      <c r="EB198" s="50">
        <v>20.060099859235926</v>
      </c>
      <c r="EC198" s="50">
        <v>10.189856732201378</v>
      </c>
      <c r="ED198" s="50">
        <v>37.9241401442656</v>
      </c>
      <c r="EF198" s="50">
        <v>82.786678975637372</v>
      </c>
      <c r="EG198" s="50">
        <v>51.073271914401857</v>
      </c>
      <c r="EH198" s="50">
        <v>50.2318260880906</v>
      </c>
      <c r="EI198" s="50">
        <v>17.215603492439769</v>
      </c>
      <c r="EJ198" s="50">
        <v>16.290561776856979</v>
      </c>
      <c r="EK198" s="50">
        <v>32.957253323145295</v>
      </c>
      <c r="EL198" s="50">
        <v>27.870881971864744</v>
      </c>
      <c r="EM198" s="50">
        <v>14.963208001125164</v>
      </c>
      <c r="EN198" s="50">
        <v>44.743480641089036</v>
      </c>
      <c r="EO198" s="50">
        <v>42.500914640099658</v>
      </c>
      <c r="EP198" s="50">
        <v>82.762400605099643</v>
      </c>
      <c r="EQ198" s="50">
        <v>73.011790260868437</v>
      </c>
      <c r="ES198" s="50">
        <v>0</v>
      </c>
      <c r="ET198" s="50">
        <v>0</v>
      </c>
      <c r="EU198" s="50">
        <v>5.3515950357894049</v>
      </c>
      <c r="EV198" s="50">
        <v>0</v>
      </c>
      <c r="EW198" s="50">
        <v>0</v>
      </c>
      <c r="EX198" s="50">
        <v>0</v>
      </c>
      <c r="EY198" s="50">
        <v>0</v>
      </c>
      <c r="EZ198" s="50">
        <v>0</v>
      </c>
      <c r="FA198" s="50">
        <v>0</v>
      </c>
      <c r="FB198" s="50">
        <v>0</v>
      </c>
      <c r="FC198" s="50">
        <v>0</v>
      </c>
      <c r="FD198" s="50">
        <v>1.316633057013767</v>
      </c>
      <c r="FF198" s="50">
        <v>83.977186193266334</v>
      </c>
      <c r="FG198" s="50">
        <v>83.792972635191404</v>
      </c>
      <c r="FH198" s="50">
        <v>93.552373661802704</v>
      </c>
      <c r="FI198" s="50">
        <v>87.288907560432619</v>
      </c>
      <c r="FJ198" s="50">
        <v>56.216421349269098</v>
      </c>
      <c r="FK198" s="50">
        <v>1.4755752167836271</v>
      </c>
      <c r="FL198" s="50">
        <v>25.036018794786195</v>
      </c>
      <c r="FM198" s="50">
        <v>30.132020522859072</v>
      </c>
      <c r="FN198" s="50">
        <v>42.483946702059285</v>
      </c>
      <c r="FO198" s="50">
        <v>43.012056053941066</v>
      </c>
      <c r="FP198" s="50">
        <v>81.699843612144335</v>
      </c>
      <c r="FQ198" s="50">
        <v>79.988271744727541</v>
      </c>
      <c r="FS198" s="50">
        <v>14.230219607657581</v>
      </c>
      <c r="FT198" s="50">
        <v>6.3706002403829869</v>
      </c>
      <c r="FU198" s="50">
        <v>1.8701016606204319</v>
      </c>
      <c r="FV198" s="50">
        <v>0</v>
      </c>
      <c r="FW198" s="50">
        <v>0</v>
      </c>
      <c r="FX198" s="50">
        <v>0</v>
      </c>
      <c r="FY198" s="50">
        <v>0</v>
      </c>
      <c r="FZ198" s="50">
        <v>0</v>
      </c>
      <c r="GA198" s="50">
        <v>8.7436990203040992</v>
      </c>
      <c r="GB198" s="50">
        <v>0</v>
      </c>
      <c r="GC198" s="50">
        <v>1.7428210737620122</v>
      </c>
      <c r="GD198" s="50">
        <v>12.376602534421195</v>
      </c>
    </row>
    <row r="199" spans="4:186" ht="15.75" thickBot="1" x14ac:dyDescent="0.3">
      <c r="D199" s="39">
        <v>0.29166666666666702</v>
      </c>
      <c r="E199" s="50">
        <v>26.013455730384205</v>
      </c>
      <c r="F199" s="50">
        <v>12.722569220348415</v>
      </c>
      <c r="G199" s="50">
        <v>12.326154488477915</v>
      </c>
      <c r="H199" s="50">
        <v>0</v>
      </c>
      <c r="I199" s="50">
        <v>7.5768594838275956</v>
      </c>
      <c r="J199" s="50">
        <v>6.0639417434444169</v>
      </c>
      <c r="K199" s="50">
        <v>1.6312503108058822</v>
      </c>
      <c r="L199" s="50">
        <v>7.5588479395127477</v>
      </c>
      <c r="M199" s="50">
        <v>4.9376726441160059</v>
      </c>
      <c r="N199" s="50">
        <v>17.984242642046457</v>
      </c>
      <c r="O199" s="50">
        <v>7.5522508654358029</v>
      </c>
      <c r="P199" s="50">
        <v>12.351361340572023</v>
      </c>
      <c r="R199" s="50">
        <v>19.852702430400917</v>
      </c>
      <c r="S199" s="50">
        <v>14.478166636059195</v>
      </c>
      <c r="T199" s="50">
        <v>12.656528908599865</v>
      </c>
      <c r="U199" s="50">
        <v>5.5948935519679308</v>
      </c>
      <c r="V199" s="50">
        <v>18.375900376001365</v>
      </c>
      <c r="W199" s="50">
        <v>1.5266662253908692</v>
      </c>
      <c r="X199" s="50">
        <v>1.6455455100711223</v>
      </c>
      <c r="Y199" s="50">
        <v>1.4705445147880623</v>
      </c>
      <c r="Z199" s="50">
        <v>12.025516444634057</v>
      </c>
      <c r="AA199" s="50">
        <v>8.2064112800098457</v>
      </c>
      <c r="AB199" s="50">
        <v>1.7223776344001567</v>
      </c>
      <c r="AC199" s="50">
        <v>5.928739350878157</v>
      </c>
      <c r="AE199" s="50">
        <v>12.605322515351157</v>
      </c>
      <c r="AF199" s="50">
        <v>1.467063563003949</v>
      </c>
      <c r="AG199" s="50">
        <v>25.643990851573381</v>
      </c>
      <c r="AH199" s="50">
        <v>5.6713254745394579</v>
      </c>
      <c r="AI199" s="50">
        <v>6.6776380629569587</v>
      </c>
      <c r="AJ199" s="50">
        <v>6.9027083576687804</v>
      </c>
      <c r="AK199" s="50">
        <v>6.2878044171279841</v>
      </c>
      <c r="AL199" s="50">
        <v>1.7281316752003553</v>
      </c>
      <c r="AM199" s="50">
        <v>11.005988365147504</v>
      </c>
      <c r="AN199" s="50">
        <v>15.632237026577565</v>
      </c>
      <c r="AO199" s="50">
        <v>6.6434522691047668</v>
      </c>
      <c r="AP199" s="50">
        <v>15.309832402824572</v>
      </c>
      <c r="AR199" s="50">
        <v>11.298167691842915</v>
      </c>
      <c r="AS199" s="50">
        <v>0</v>
      </c>
      <c r="AT199" s="50">
        <v>1.4223098857487968</v>
      </c>
      <c r="AU199" s="50">
        <v>10.647904491827601</v>
      </c>
      <c r="AV199" s="50">
        <v>8.3018337168159864</v>
      </c>
      <c r="AW199" s="50">
        <v>1.8581571430418042</v>
      </c>
      <c r="AX199" s="50">
        <v>1.2598079912210591</v>
      </c>
      <c r="AY199" s="50">
        <v>0</v>
      </c>
      <c r="AZ199" s="50">
        <v>0</v>
      </c>
      <c r="BA199" s="50">
        <v>1.7679335456462602</v>
      </c>
      <c r="BB199" s="50">
        <v>5.4440960221107693</v>
      </c>
      <c r="BC199" s="50">
        <v>1.5153296414818782</v>
      </c>
      <c r="BE199" s="50">
        <v>31.740698388476826</v>
      </c>
      <c r="BF199" s="50">
        <v>14.200538973786212</v>
      </c>
      <c r="BG199" s="50">
        <v>40.060222980224104</v>
      </c>
      <c r="BH199" s="50">
        <v>28.930634809050201</v>
      </c>
      <c r="BI199" s="50">
        <v>6.6776380629569614</v>
      </c>
      <c r="BJ199" s="50">
        <v>8.8465650191402929</v>
      </c>
      <c r="BK199" s="50">
        <v>14.791875231917766</v>
      </c>
      <c r="BL199" s="50">
        <v>11.109080975572875</v>
      </c>
      <c r="BM199" s="50">
        <v>18.618023340664021</v>
      </c>
      <c r="BN199" s="50">
        <v>40.771334746218166</v>
      </c>
      <c r="BO199" s="50">
        <v>18.075126622996692</v>
      </c>
      <c r="BP199" s="50">
        <v>15.164762313502008</v>
      </c>
      <c r="BR199" s="50">
        <v>24.201113003953594</v>
      </c>
      <c r="BS199" s="50">
        <v>18.060731779004001</v>
      </c>
      <c r="BT199" s="50">
        <v>15.338956996932348</v>
      </c>
      <c r="BU199" s="50">
        <v>1.2290006479051656</v>
      </c>
      <c r="BV199" s="50">
        <v>1.5702608108056535</v>
      </c>
      <c r="BW199" s="50">
        <v>7.1686230596858804</v>
      </c>
      <c r="BX199" s="50">
        <v>1.383638954232939</v>
      </c>
      <c r="BY199" s="50">
        <v>0</v>
      </c>
      <c r="BZ199" s="50">
        <v>6.8677580021448792</v>
      </c>
      <c r="CA199" s="50">
        <v>11.829193213585842</v>
      </c>
      <c r="CB199" s="50">
        <v>30.833730535071062</v>
      </c>
      <c r="CC199" s="50">
        <v>49.721430423668451</v>
      </c>
      <c r="CE199" s="50">
        <v>1.7429865943146838</v>
      </c>
      <c r="CF199" s="50">
        <v>7.3600753384658431</v>
      </c>
      <c r="CG199" s="50">
        <v>9.4215648550948057</v>
      </c>
      <c r="CH199" s="50">
        <v>5.4291670651122601</v>
      </c>
      <c r="CI199" s="50">
        <v>5.7619560896505018</v>
      </c>
      <c r="CJ199" s="50">
        <v>0</v>
      </c>
      <c r="CK199" s="50">
        <v>0</v>
      </c>
      <c r="CL199" s="50">
        <v>0</v>
      </c>
      <c r="CM199" s="50">
        <v>0</v>
      </c>
      <c r="CN199" s="50">
        <v>8.2254369554730395</v>
      </c>
      <c r="CO199" s="50">
        <v>0</v>
      </c>
      <c r="CP199" s="50">
        <v>0</v>
      </c>
      <c r="CR199" s="50">
        <v>16.019058047336458</v>
      </c>
      <c r="CS199" s="50">
        <v>4.8561201584728746</v>
      </c>
      <c r="CT199" s="50">
        <v>1.7133613992701211</v>
      </c>
      <c r="CU199" s="50">
        <v>15.276869124058312</v>
      </c>
      <c r="CV199" s="50">
        <v>5.6871911619847317</v>
      </c>
      <c r="CW199" s="50">
        <v>8.7847491835806455</v>
      </c>
      <c r="CX199" s="50">
        <v>0</v>
      </c>
      <c r="CY199" s="50">
        <v>1.4007383165028231</v>
      </c>
      <c r="CZ199" s="50">
        <v>1.6471390014163374</v>
      </c>
      <c r="DA199" s="50">
        <v>1.5982173259352699</v>
      </c>
      <c r="DB199" s="50">
        <v>6.0961111287782064</v>
      </c>
      <c r="DC199" s="50">
        <v>1.8701016606204297</v>
      </c>
      <c r="DD199" s="81"/>
      <c r="DE199" s="50">
        <v>7.9431243711043642</v>
      </c>
      <c r="DF199" s="50">
        <v>12.637310291979777</v>
      </c>
      <c r="DG199" s="50">
        <v>7.2220304953039429</v>
      </c>
      <c r="DH199" s="50">
        <v>9.0337510824746747</v>
      </c>
      <c r="DI199" s="50">
        <v>9.2352096864636035</v>
      </c>
      <c r="DJ199" s="50">
        <v>5.0221557207107397</v>
      </c>
      <c r="DK199" s="50">
        <v>0</v>
      </c>
      <c r="DL199" s="50">
        <v>1.5472143004883199</v>
      </c>
      <c r="DM199" s="50">
        <v>0</v>
      </c>
      <c r="DN199" s="50">
        <v>0</v>
      </c>
      <c r="DO199" s="50">
        <v>16.636796885126834</v>
      </c>
      <c r="DP199" s="50">
        <v>13.361446112268247</v>
      </c>
      <c r="DQ199" s="81"/>
      <c r="DS199" s="50">
        <v>29.454752989058914</v>
      </c>
      <c r="DT199" s="50">
        <v>11.616906242251158</v>
      </c>
      <c r="DU199" s="50">
        <v>16.169517851855755</v>
      </c>
      <c r="DV199" s="50">
        <v>12.75677987518492</v>
      </c>
      <c r="DW199" s="50">
        <v>19.306641934248688</v>
      </c>
      <c r="DX199" s="50">
        <v>13.655976522331157</v>
      </c>
      <c r="DY199" s="50">
        <v>7.0145468802386404</v>
      </c>
      <c r="DZ199" s="50">
        <v>8.9502346545207949</v>
      </c>
      <c r="EA199" s="50">
        <v>9.0757034200184208</v>
      </c>
      <c r="EB199" s="50">
        <v>21.190651138127656</v>
      </c>
      <c r="EC199" s="50">
        <v>8.4398915731569115</v>
      </c>
      <c r="ED199" s="50">
        <v>37.350332147883684</v>
      </c>
      <c r="EF199" s="50">
        <v>77.408207044343797</v>
      </c>
      <c r="EG199" s="50">
        <v>50.573257435183969</v>
      </c>
      <c r="EH199" s="50">
        <v>55.460772914490654</v>
      </c>
      <c r="EI199" s="50">
        <v>21.942912936864683</v>
      </c>
      <c r="EJ199" s="50">
        <v>18.14674988022216</v>
      </c>
      <c r="EK199" s="50">
        <v>34.765490477672699</v>
      </c>
      <c r="EL199" s="50">
        <v>30.636241320926828</v>
      </c>
      <c r="EM199" s="50">
        <v>17.694179847290233</v>
      </c>
      <c r="EN199" s="50">
        <v>45.290114442790184</v>
      </c>
      <c r="EO199" s="50">
        <v>42.898116891909737</v>
      </c>
      <c r="EP199" s="50">
        <v>74.019079083506654</v>
      </c>
      <c r="EQ199" s="50">
        <v>71.596161605280884</v>
      </c>
      <c r="ES199" s="50">
        <v>1.3125185816915823</v>
      </c>
      <c r="ET199" s="50">
        <v>0</v>
      </c>
      <c r="EU199" s="50">
        <v>5.8071280144228066</v>
      </c>
      <c r="EV199" s="50">
        <v>1.2047713287283928</v>
      </c>
      <c r="EW199" s="50">
        <v>0</v>
      </c>
      <c r="EX199" s="50">
        <v>1.6520853614847286</v>
      </c>
      <c r="EY199" s="50">
        <v>0</v>
      </c>
      <c r="EZ199" s="50">
        <v>0</v>
      </c>
      <c r="FA199" s="50">
        <v>0</v>
      </c>
      <c r="FB199" s="50">
        <v>0</v>
      </c>
      <c r="FC199" s="50">
        <v>0</v>
      </c>
      <c r="FD199" s="50">
        <v>0</v>
      </c>
      <c r="FF199" s="50">
        <v>85.346766208349649</v>
      </c>
      <c r="FG199" s="50">
        <v>78.500588393659399</v>
      </c>
      <c r="FH199" s="50">
        <v>85.382593719962387</v>
      </c>
      <c r="FI199" s="50">
        <v>89.307352924937149</v>
      </c>
      <c r="FJ199" s="50">
        <v>57.67802245347778</v>
      </c>
      <c r="FK199" s="50">
        <v>1.6372759198987423</v>
      </c>
      <c r="FL199" s="50">
        <v>25.766754429659102</v>
      </c>
      <c r="FM199" s="50">
        <v>24.04421810985469</v>
      </c>
      <c r="FN199" s="50">
        <v>43.425820147006689</v>
      </c>
      <c r="FO199" s="50">
        <v>55.460772914490605</v>
      </c>
      <c r="FP199" s="50">
        <v>79.94919286818245</v>
      </c>
      <c r="FQ199" s="50">
        <v>84.92674655315561</v>
      </c>
      <c r="FS199" s="50">
        <v>12.528772183519862</v>
      </c>
      <c r="FT199" s="50">
        <v>1.792394571430451</v>
      </c>
      <c r="FU199" s="50">
        <v>1.7981827087472637</v>
      </c>
      <c r="FV199" s="50">
        <v>0</v>
      </c>
      <c r="FW199" s="50">
        <v>0</v>
      </c>
      <c r="FX199" s="50">
        <v>0</v>
      </c>
      <c r="FY199" s="50">
        <v>0</v>
      </c>
      <c r="FZ199" s="50">
        <v>0</v>
      </c>
      <c r="GA199" s="50">
        <v>7.7207660190473897</v>
      </c>
      <c r="GB199" s="50">
        <v>0</v>
      </c>
      <c r="GC199" s="50">
        <v>1.5219736070856456</v>
      </c>
      <c r="GD199" s="50">
        <v>9.8876167860673174</v>
      </c>
    </row>
    <row r="200" spans="4:186" ht="15.75" thickBot="1" x14ac:dyDescent="0.3">
      <c r="D200" s="39">
        <v>0.33333333333333298</v>
      </c>
      <c r="E200" s="50">
        <v>25.848814095589624</v>
      </c>
      <c r="F200" s="50">
        <v>15.788755652645465</v>
      </c>
      <c r="G200" s="50">
        <v>15.049368296844984</v>
      </c>
      <c r="H200" s="50">
        <v>1.4436637911938988</v>
      </c>
      <c r="I200" s="50">
        <v>13.097393627966683</v>
      </c>
      <c r="J200" s="50">
        <v>8.2413141296221522</v>
      </c>
      <c r="K200" s="50">
        <v>6.0056019180217879</v>
      </c>
      <c r="L200" s="50">
        <v>11.227010792253314</v>
      </c>
      <c r="M200" s="50">
        <v>10.647904491827607</v>
      </c>
      <c r="N200" s="50">
        <v>15.869534517350363</v>
      </c>
      <c r="O200" s="50">
        <v>8.6619827382094758</v>
      </c>
      <c r="P200" s="50">
        <v>10.714301068010966</v>
      </c>
      <c r="R200" s="50">
        <v>21.298766497220438</v>
      </c>
      <c r="S200" s="50">
        <v>14.917186274141383</v>
      </c>
      <c r="T200" s="50">
        <v>16.967114635104519</v>
      </c>
      <c r="U200" s="50">
        <v>6.5415953334078241</v>
      </c>
      <c r="V200" s="50">
        <v>22.065888064988059</v>
      </c>
      <c r="W200" s="50">
        <v>1.826212453479942</v>
      </c>
      <c r="X200" s="50">
        <v>6.1770319086730066</v>
      </c>
      <c r="Y200" s="50">
        <v>7.4870872062765272</v>
      </c>
      <c r="Z200" s="50">
        <v>15.246855637315807</v>
      </c>
      <c r="AA200" s="50">
        <v>8.7503113459784458</v>
      </c>
      <c r="AB200" s="50">
        <v>1.5266662253908705</v>
      </c>
      <c r="AC200" s="50">
        <v>6.0210537164186722</v>
      </c>
      <c r="AE200" s="50">
        <v>15.485134134457651</v>
      </c>
      <c r="AF200" s="50">
        <v>1.4621679155595602</v>
      </c>
      <c r="AG200" s="50">
        <v>28.00064789834742</v>
      </c>
      <c r="AH200" s="50">
        <v>9.7206624602392679</v>
      </c>
      <c r="AI200" s="50">
        <v>9.1736418252575422</v>
      </c>
      <c r="AJ200" s="50">
        <v>11.570500546579066</v>
      </c>
      <c r="AK200" s="50">
        <v>7.7037420765920563</v>
      </c>
      <c r="AL200" s="50">
        <v>4.9611953840119689</v>
      </c>
      <c r="AM200" s="50">
        <v>12.571261765910851</v>
      </c>
      <c r="AN200" s="50">
        <v>15.135858708237256</v>
      </c>
      <c r="AO200" s="50">
        <v>6.6776380629569561</v>
      </c>
      <c r="AP200" s="50">
        <v>16.442714239493007</v>
      </c>
      <c r="AR200" s="50">
        <v>12.026342410779966</v>
      </c>
      <c r="AS200" s="50">
        <v>0</v>
      </c>
      <c r="AT200" s="50">
        <v>1.636006139625809</v>
      </c>
      <c r="AU200" s="50">
        <v>15.427527502817673</v>
      </c>
      <c r="AV200" s="50">
        <v>12.682184026965507</v>
      </c>
      <c r="AW200" s="50">
        <v>5.296032732698519</v>
      </c>
      <c r="AX200" s="50">
        <v>1.55180543785577</v>
      </c>
      <c r="AY200" s="50">
        <v>0</v>
      </c>
      <c r="AZ200" s="50">
        <v>1.3900348098691324</v>
      </c>
      <c r="BA200" s="50">
        <v>5.1678858206475953</v>
      </c>
      <c r="BB200" s="50">
        <v>5.4590523215137283</v>
      </c>
      <c r="BC200" s="50">
        <v>1.5289403057900617</v>
      </c>
      <c r="BE200" s="50">
        <v>34.175145809860268</v>
      </c>
      <c r="BF200" s="50">
        <v>13.009533771405863</v>
      </c>
      <c r="BG200" s="50">
        <v>38.982428030492692</v>
      </c>
      <c r="BH200" s="50">
        <v>30.847309345665547</v>
      </c>
      <c r="BI200" s="50">
        <v>9.7590222357830978</v>
      </c>
      <c r="BJ200" s="50">
        <v>9.6329577662995867</v>
      </c>
      <c r="BK200" s="50">
        <v>16.049075012767098</v>
      </c>
      <c r="BL200" s="50">
        <v>15.959136446041514</v>
      </c>
      <c r="BM200" s="50">
        <v>22.908008362417903</v>
      </c>
      <c r="BN200" s="50">
        <v>42.106171837074768</v>
      </c>
      <c r="BO200" s="50">
        <v>20.492115421391965</v>
      </c>
      <c r="BP200" s="50">
        <v>12.707873790995516</v>
      </c>
      <c r="BR200" s="50">
        <v>21.479774879913364</v>
      </c>
      <c r="BS200" s="50">
        <v>17.845725338005291</v>
      </c>
      <c r="BT200" s="50">
        <v>17.029531916494122</v>
      </c>
      <c r="BU200" s="50">
        <v>1.5360803791736262</v>
      </c>
      <c r="BV200" s="50">
        <v>6.0987103802193792</v>
      </c>
      <c r="BW200" s="50">
        <v>11.396697671363558</v>
      </c>
      <c r="BX200" s="50">
        <v>1.4528805063462087</v>
      </c>
      <c r="BY200" s="50">
        <v>0</v>
      </c>
      <c r="BZ200" s="50">
        <v>6.1770319086730092</v>
      </c>
      <c r="CA200" s="50">
        <v>12.175633243621055</v>
      </c>
      <c r="CB200" s="50">
        <v>32.22272077570414</v>
      </c>
      <c r="CC200" s="50">
        <v>43.069101213693649</v>
      </c>
      <c r="CE200" s="50">
        <v>1.7579263984507709</v>
      </c>
      <c r="CF200" s="50">
        <v>7.2626351909257583</v>
      </c>
      <c r="CG200" s="50">
        <v>10.214034553030903</v>
      </c>
      <c r="CH200" s="50">
        <v>7.9878532632641841</v>
      </c>
      <c r="CI200" s="50">
        <v>8.1874149651510972</v>
      </c>
      <c r="CJ200" s="50">
        <v>0</v>
      </c>
      <c r="CK200" s="50">
        <v>0</v>
      </c>
      <c r="CL200" s="50">
        <v>0</v>
      </c>
      <c r="CM200" s="50">
        <v>0</v>
      </c>
      <c r="CN200" s="50">
        <v>9.4842358134815434</v>
      </c>
      <c r="CO200" s="50">
        <v>0</v>
      </c>
      <c r="CP200" s="50">
        <v>0</v>
      </c>
      <c r="CR200" s="50">
        <v>18.277458262393694</v>
      </c>
      <c r="CS200" s="50">
        <v>1.6243030611233766</v>
      </c>
      <c r="CT200" s="50">
        <v>5.7020920919597247</v>
      </c>
      <c r="CU200" s="50">
        <v>21.866898294611481</v>
      </c>
      <c r="CV200" s="50">
        <v>7.2920901272644887</v>
      </c>
      <c r="CW200" s="50">
        <v>11.821842337670907</v>
      </c>
      <c r="CX200" s="50">
        <v>1.8545319768404416</v>
      </c>
      <c r="CY200" s="50">
        <v>6.9974382368594368</v>
      </c>
      <c r="CZ200" s="50">
        <v>8.0458761844939453</v>
      </c>
      <c r="DA200" s="50">
        <v>5.3373114266931836</v>
      </c>
      <c r="DB200" s="50">
        <v>5.2375674006913187</v>
      </c>
      <c r="DC200" s="50">
        <v>4.8800875417533325</v>
      </c>
      <c r="DD200" s="81"/>
      <c r="DE200" s="50">
        <v>7.4513777886604</v>
      </c>
      <c r="DF200" s="50">
        <v>10.754501190977047</v>
      </c>
      <c r="DG200" s="50">
        <v>5.4233954492968399</v>
      </c>
      <c r="DH200" s="50">
        <v>10.121924578379543</v>
      </c>
      <c r="DI200" s="50">
        <v>10.23604755096755</v>
      </c>
      <c r="DJ200" s="50">
        <v>7.1865895251705885</v>
      </c>
      <c r="DK200" s="50">
        <v>0</v>
      </c>
      <c r="DL200" s="50">
        <v>5.126097189743902</v>
      </c>
      <c r="DM200" s="50">
        <v>1.5455331550716889</v>
      </c>
      <c r="DN200" s="50">
        <v>1.2920747373231791</v>
      </c>
      <c r="DO200" s="50">
        <v>11.897948385919683</v>
      </c>
      <c r="DP200" s="50">
        <v>12.605322515351157</v>
      </c>
      <c r="DQ200" s="81"/>
      <c r="DS200" s="50">
        <v>31.601213097486539</v>
      </c>
      <c r="DT200" s="50">
        <v>14.200538973786212</v>
      </c>
      <c r="DU200" s="50">
        <v>21.33488650055056</v>
      </c>
      <c r="DV200" s="50">
        <v>17.80768152349329</v>
      </c>
      <c r="DW200" s="50">
        <v>20.164338045475372</v>
      </c>
      <c r="DX200" s="50">
        <v>16.50996035413036</v>
      </c>
      <c r="DY200" s="50">
        <v>8.889941360959865</v>
      </c>
      <c r="DZ200" s="50">
        <v>12.785151190848199</v>
      </c>
      <c r="EA200" s="50">
        <v>8.971065293157368</v>
      </c>
      <c r="EB200" s="50">
        <v>20.726378282809826</v>
      </c>
      <c r="EC200" s="50">
        <v>8.3999237238131013</v>
      </c>
      <c r="ED200" s="50">
        <v>32.823746093826053</v>
      </c>
      <c r="EF200" s="50">
        <v>86.689875887910404</v>
      </c>
      <c r="EG200" s="50">
        <v>50.64448736477415</v>
      </c>
      <c r="EH200" s="50">
        <v>65.062320253576246</v>
      </c>
      <c r="EI200" s="50">
        <v>25.759923974336456</v>
      </c>
      <c r="EJ200" s="50">
        <v>19.408255631210608</v>
      </c>
      <c r="EK200" s="50">
        <v>37.331305566985293</v>
      </c>
      <c r="EL200" s="50">
        <v>33.44666203885447</v>
      </c>
      <c r="EM200" s="50">
        <v>20.268936709233689</v>
      </c>
      <c r="EN200" s="50">
        <v>50.492610957697451</v>
      </c>
      <c r="EO200" s="50">
        <v>49.025298386571464</v>
      </c>
      <c r="EP200" s="50">
        <v>74.184300181264746</v>
      </c>
      <c r="EQ200" s="50">
        <v>71.28408288117835</v>
      </c>
      <c r="ES200" s="50">
        <v>1.5935350515944684</v>
      </c>
      <c r="ET200" s="50">
        <v>0</v>
      </c>
      <c r="EU200" s="50">
        <v>7.3272892144979211</v>
      </c>
      <c r="EV200" s="50">
        <v>5.4740359883370511</v>
      </c>
      <c r="EW200" s="50">
        <v>1.8032575393662831</v>
      </c>
      <c r="EX200" s="50">
        <v>6.4074129880618464</v>
      </c>
      <c r="EY200" s="50">
        <v>0</v>
      </c>
      <c r="EZ200" s="50">
        <v>0</v>
      </c>
      <c r="FA200" s="50">
        <v>0</v>
      </c>
      <c r="FB200" s="50">
        <v>0</v>
      </c>
      <c r="FC200" s="50">
        <v>0</v>
      </c>
      <c r="FD200" s="50">
        <v>0</v>
      </c>
      <c r="FF200" s="50">
        <v>93.312821979834553</v>
      </c>
      <c r="FG200" s="50">
        <v>79.304342474565431</v>
      </c>
      <c r="FH200" s="50">
        <v>88.266089346232235</v>
      </c>
      <c r="FI200" s="50">
        <v>83.227693745616861</v>
      </c>
      <c r="FJ200" s="50">
        <v>51.783946076334828</v>
      </c>
      <c r="FK200" s="50">
        <v>5.88903128565246</v>
      </c>
      <c r="FL200" s="50">
        <v>25.60315647891219</v>
      </c>
      <c r="FM200" s="50">
        <v>26.178794998182926</v>
      </c>
      <c r="FN200" s="50">
        <v>57.136871761484869</v>
      </c>
      <c r="FO200" s="50">
        <v>64.229169178451144</v>
      </c>
      <c r="FP200" s="50">
        <v>73.394018459941691</v>
      </c>
      <c r="FQ200" s="50">
        <v>81.57950417123277</v>
      </c>
      <c r="FS200" s="50">
        <v>11.109080975572887</v>
      </c>
      <c r="FT200" s="50">
        <v>1.2573813496122228</v>
      </c>
      <c r="FU200" s="50">
        <v>1.3373344584994786</v>
      </c>
      <c r="FV200" s="50">
        <v>0</v>
      </c>
      <c r="FW200" s="50">
        <v>0</v>
      </c>
      <c r="FX200" s="50">
        <v>1.2867943378380629</v>
      </c>
      <c r="FY200" s="50">
        <v>0</v>
      </c>
      <c r="FZ200" s="50">
        <v>0</v>
      </c>
      <c r="GA200" s="50">
        <v>9.8310398653626621</v>
      </c>
      <c r="GB200" s="50">
        <v>0</v>
      </c>
      <c r="GC200" s="50">
        <v>1.2994098792196684</v>
      </c>
      <c r="GD200" s="50">
        <v>8.1117228583149767</v>
      </c>
    </row>
    <row r="201" spans="4:186" ht="15.75" thickBot="1" x14ac:dyDescent="0.3">
      <c r="D201" s="39">
        <v>0.375</v>
      </c>
      <c r="E201" s="50">
        <v>24.201113003953605</v>
      </c>
      <c r="F201" s="50">
        <v>18.605788057370599</v>
      </c>
      <c r="G201" s="50">
        <v>18.47469532834884</v>
      </c>
      <c r="H201" s="50">
        <v>6.1607908164520264</v>
      </c>
      <c r="I201" s="50">
        <v>17.470744273075564</v>
      </c>
      <c r="J201" s="50">
        <v>11.520663570506571</v>
      </c>
      <c r="K201" s="50">
        <v>8.8498966403778851</v>
      </c>
      <c r="L201" s="50">
        <v>13.791272536723453</v>
      </c>
      <c r="M201" s="50">
        <v>19.101883710971219</v>
      </c>
      <c r="N201" s="50">
        <v>21.047067317733472</v>
      </c>
      <c r="O201" s="50">
        <v>7.8917694565434635</v>
      </c>
      <c r="P201" s="50">
        <v>14.31354534099474</v>
      </c>
      <c r="R201" s="50">
        <v>22.139893217734382</v>
      </c>
      <c r="S201" s="50">
        <v>15.108022179210682</v>
      </c>
      <c r="T201" s="50">
        <v>17.726253881509873</v>
      </c>
      <c r="U201" s="50">
        <v>7.6831038123301676</v>
      </c>
      <c r="V201" s="50">
        <v>26.637087196074326</v>
      </c>
      <c r="W201" s="50">
        <v>5.5493657093166213</v>
      </c>
      <c r="X201" s="50">
        <v>7.5948996178893351</v>
      </c>
      <c r="Y201" s="50">
        <v>9.421564855094795</v>
      </c>
      <c r="Z201" s="50">
        <v>18.893501372085417</v>
      </c>
      <c r="AA201" s="50">
        <v>9.8876167860673103</v>
      </c>
      <c r="AB201" s="50">
        <v>1.3637257075722766</v>
      </c>
      <c r="AC201" s="50">
        <v>6.0056019180217906</v>
      </c>
      <c r="AE201" s="50">
        <v>16.32091685311342</v>
      </c>
      <c r="AF201" s="50">
        <v>1.6243030611233773</v>
      </c>
      <c r="AG201" s="50">
        <v>34.765490477672699</v>
      </c>
      <c r="AH201" s="50">
        <v>14.77197202578057</v>
      </c>
      <c r="AI201" s="50">
        <v>10.691374611312987</v>
      </c>
      <c r="AJ201" s="50">
        <v>12.703589756716154</v>
      </c>
      <c r="AK201" s="50">
        <v>10.968658871748296</v>
      </c>
      <c r="AL201" s="50">
        <v>8.3787020616126764</v>
      </c>
      <c r="AM201" s="50">
        <v>15.097377729969129</v>
      </c>
      <c r="AN201" s="50">
        <v>16.534458869273195</v>
      </c>
      <c r="AO201" s="50">
        <v>6.1933015190468428</v>
      </c>
      <c r="AP201" s="50">
        <v>16.38174008327718</v>
      </c>
      <c r="AR201" s="50">
        <v>14.763447548674167</v>
      </c>
      <c r="AS201" s="50">
        <v>0</v>
      </c>
      <c r="AT201" s="50">
        <v>7.6310657459425819</v>
      </c>
      <c r="AU201" s="50">
        <v>22.59616230345619</v>
      </c>
      <c r="AV201" s="50">
        <v>12.862741243275346</v>
      </c>
      <c r="AW201" s="50">
        <v>7.3496404505993684</v>
      </c>
      <c r="AX201" s="50">
        <v>5.6278470397071363</v>
      </c>
      <c r="AY201" s="50">
        <v>1.7679335456462602</v>
      </c>
      <c r="AZ201" s="50">
        <v>6.0318857302761941</v>
      </c>
      <c r="BA201" s="50">
        <v>6.7274709780178545</v>
      </c>
      <c r="BB201" s="50">
        <v>5.9047913967111931</v>
      </c>
      <c r="BC201" s="50">
        <v>1.4572831715570831</v>
      </c>
      <c r="BE201" s="50">
        <v>39.951560590212402</v>
      </c>
      <c r="BF201" s="50">
        <v>12.16136213754115</v>
      </c>
      <c r="BG201" s="50">
        <v>45.097602575868741</v>
      </c>
      <c r="BH201" s="50">
        <v>30.136570125829305</v>
      </c>
      <c r="BI201" s="50">
        <v>11.780244890085847</v>
      </c>
      <c r="BJ201" s="50">
        <v>8.4198918384213162</v>
      </c>
      <c r="BK201" s="50">
        <v>19.142391933447747</v>
      </c>
      <c r="BL201" s="50">
        <v>16.260244361980611</v>
      </c>
      <c r="BM201" s="50">
        <v>27.007548209608185</v>
      </c>
      <c r="BN201" s="50">
        <v>40.442092724656504</v>
      </c>
      <c r="BO201" s="50">
        <v>21.6399080920846</v>
      </c>
      <c r="BP201" s="50">
        <v>14.369276149425895</v>
      </c>
      <c r="BR201" s="50">
        <v>20.797358968793841</v>
      </c>
      <c r="BS201" s="50">
        <v>16.053366209271861</v>
      </c>
      <c r="BT201" s="50">
        <v>15.543864037110781</v>
      </c>
      <c r="BU201" s="50">
        <v>6.3244880574511821</v>
      </c>
      <c r="BV201" s="50">
        <v>9.1736418252575422</v>
      </c>
      <c r="BW201" s="50">
        <v>17.313357475047379</v>
      </c>
      <c r="BX201" s="50">
        <v>5.928739350878157</v>
      </c>
      <c r="BY201" s="50">
        <v>1.4136548798306041</v>
      </c>
      <c r="BZ201" s="50">
        <v>8.0652794145322897</v>
      </c>
      <c r="CA201" s="50">
        <v>12.605322515351157</v>
      </c>
      <c r="CB201" s="50">
        <v>28.520815582285554</v>
      </c>
      <c r="CC201" s="50">
        <v>42.72758570852212</v>
      </c>
      <c r="CE201" s="50">
        <v>5.0431969676045645</v>
      </c>
      <c r="CF201" s="50">
        <v>8.5115776999515429</v>
      </c>
      <c r="CG201" s="50">
        <v>13.176240602654815</v>
      </c>
      <c r="CH201" s="50">
        <v>11.322746728250394</v>
      </c>
      <c r="CI201" s="50">
        <v>11.952156820874553</v>
      </c>
      <c r="CJ201" s="50">
        <v>1.4709879396061012</v>
      </c>
      <c r="CK201" s="50">
        <v>0</v>
      </c>
      <c r="CL201" s="50">
        <v>1.2046419318365451</v>
      </c>
      <c r="CM201" s="50">
        <v>4.9938884942450112</v>
      </c>
      <c r="CN201" s="50">
        <v>13.045004115670515</v>
      </c>
      <c r="CO201" s="50">
        <v>0</v>
      </c>
      <c r="CP201" s="50">
        <v>0</v>
      </c>
      <c r="CR201" s="50">
        <v>19.990807693091387</v>
      </c>
      <c r="CS201" s="50">
        <v>7.3600753384658386</v>
      </c>
      <c r="CT201" s="50">
        <v>9.5051877259750057</v>
      </c>
      <c r="CU201" s="50">
        <v>27.44692493931807</v>
      </c>
      <c r="CV201" s="50">
        <v>9.5261704727711987</v>
      </c>
      <c r="CW201" s="50">
        <v>13.655976522331171</v>
      </c>
      <c r="CX201" s="50">
        <v>6.1927762475171759</v>
      </c>
      <c r="CY201" s="50">
        <v>10.214034553030903</v>
      </c>
      <c r="CZ201" s="50">
        <v>11.923389464381392</v>
      </c>
      <c r="DA201" s="50">
        <v>7.721982973705857</v>
      </c>
      <c r="DB201" s="50">
        <v>6.0478995778475744</v>
      </c>
      <c r="DC201" s="50">
        <v>5.4667824080244785</v>
      </c>
      <c r="DD201" s="81"/>
      <c r="DE201" s="50">
        <v>7.6491917852786591</v>
      </c>
      <c r="DF201" s="50">
        <v>10.233687504148135</v>
      </c>
      <c r="DG201" s="50">
        <v>6.6776380629569614</v>
      </c>
      <c r="DH201" s="50">
        <v>18.345236159844031</v>
      </c>
      <c r="DI201" s="50">
        <v>14.481171374778663</v>
      </c>
      <c r="DJ201" s="50">
        <v>9.2660966498325728</v>
      </c>
      <c r="DK201" s="50">
        <v>4.853249357087269</v>
      </c>
      <c r="DL201" s="50">
        <v>6.0987103802193792</v>
      </c>
      <c r="DM201" s="50">
        <v>6.2422817092447271</v>
      </c>
      <c r="DN201" s="50">
        <v>1.3331769450291939</v>
      </c>
      <c r="DO201" s="50">
        <v>14.364626399872035</v>
      </c>
      <c r="DP201" s="50">
        <v>15.309832402824586</v>
      </c>
      <c r="DQ201" s="81"/>
      <c r="DS201" s="50">
        <v>30.773430979298404</v>
      </c>
      <c r="DT201" s="50">
        <v>14.822373934141796</v>
      </c>
      <c r="DU201" s="50">
        <v>24.04421810985469</v>
      </c>
      <c r="DV201" s="50">
        <v>23.14376647104336</v>
      </c>
      <c r="DW201" s="50">
        <v>20.832910002077732</v>
      </c>
      <c r="DX201" s="50">
        <v>19.241653039493784</v>
      </c>
      <c r="DY201" s="50">
        <v>12.35136134057203</v>
      </c>
      <c r="DZ201" s="50">
        <v>14.791875231917775</v>
      </c>
      <c r="EA201" s="50">
        <v>13.16044596323098</v>
      </c>
      <c r="EB201" s="50">
        <v>23.966025591990341</v>
      </c>
      <c r="EC201" s="50">
        <v>12.128224929257458</v>
      </c>
      <c r="ED201" s="50">
        <v>34.567959755485063</v>
      </c>
      <c r="EF201" s="50">
        <v>82.928893695865426</v>
      </c>
      <c r="EG201" s="50">
        <v>50.787147808828195</v>
      </c>
      <c r="EH201" s="50">
        <v>68.288708128514287</v>
      </c>
      <c r="EI201" s="50">
        <v>29.068108557102441</v>
      </c>
      <c r="EJ201" s="50">
        <v>21.955189836768547</v>
      </c>
      <c r="EK201" s="50">
        <v>39.350262983004214</v>
      </c>
      <c r="EL201" s="50">
        <v>34.914131328752781</v>
      </c>
      <c r="EM201" s="50">
        <v>22.624963703896309</v>
      </c>
      <c r="EN201" s="50">
        <v>55.001582606624076</v>
      </c>
      <c r="EO201" s="50">
        <v>59.379191602537333</v>
      </c>
      <c r="EP201" s="50">
        <v>87.565624567882622</v>
      </c>
      <c r="EQ201" s="50">
        <v>70.276092394609421</v>
      </c>
      <c r="ES201" s="50">
        <v>5.0294677638061316</v>
      </c>
      <c r="ET201" s="50">
        <v>0</v>
      </c>
      <c r="EU201" s="50">
        <v>11.250696461229452</v>
      </c>
      <c r="EV201" s="50">
        <v>9.6329577662995831</v>
      </c>
      <c r="EW201" s="50">
        <v>7.0488477823709461</v>
      </c>
      <c r="EX201" s="50">
        <v>6.9553559072762043</v>
      </c>
      <c r="EY201" s="50">
        <v>1.2518261270186355</v>
      </c>
      <c r="EZ201" s="50">
        <v>1.2638116153214098</v>
      </c>
      <c r="FA201" s="50">
        <v>5.7794950076041642</v>
      </c>
      <c r="FB201" s="50">
        <v>1.4223098857487968</v>
      </c>
      <c r="FC201" s="50">
        <v>0</v>
      </c>
      <c r="FD201" s="50">
        <v>1.3456753978984148</v>
      </c>
      <c r="FF201" s="50">
        <v>97.040169166686084</v>
      </c>
      <c r="FG201" s="50">
        <v>86.992001697375315</v>
      </c>
      <c r="FH201" s="50">
        <v>92.260776338242763</v>
      </c>
      <c r="FI201" s="50">
        <v>78.725089463924817</v>
      </c>
      <c r="FJ201" s="50">
        <v>43.527279320820796</v>
      </c>
      <c r="FK201" s="50">
        <v>6.4240844792476457</v>
      </c>
      <c r="FL201" s="50">
        <v>24.477318708986651</v>
      </c>
      <c r="FM201" s="50">
        <v>31.974084945368794</v>
      </c>
      <c r="FN201" s="50">
        <v>50.692011122105612</v>
      </c>
      <c r="FO201" s="50">
        <v>60.169945336064934</v>
      </c>
      <c r="FP201" s="50">
        <v>79.331413068493319</v>
      </c>
      <c r="FQ201" s="50">
        <v>97.7612077334676</v>
      </c>
      <c r="FS201" s="50">
        <v>9.379937972025548</v>
      </c>
      <c r="FT201" s="50">
        <v>0</v>
      </c>
      <c r="FU201" s="50">
        <v>4.9476154771867566</v>
      </c>
      <c r="FV201" s="50">
        <v>1.489394250159453</v>
      </c>
      <c r="FW201" s="50">
        <v>0</v>
      </c>
      <c r="FX201" s="50">
        <v>0</v>
      </c>
      <c r="FY201" s="50">
        <v>0</v>
      </c>
      <c r="FZ201" s="50">
        <v>1.4705445147880623</v>
      </c>
      <c r="GA201" s="50">
        <v>12.387551056000685</v>
      </c>
      <c r="GB201" s="50">
        <v>0</v>
      </c>
      <c r="GC201" s="50">
        <v>0</v>
      </c>
      <c r="GD201" s="50">
        <v>6.4970233497203447</v>
      </c>
    </row>
    <row r="202" spans="4:186" ht="15.75" thickBot="1" x14ac:dyDescent="0.3">
      <c r="D202" s="39">
        <v>0.41666666666666702</v>
      </c>
      <c r="E202" s="50">
        <v>22.362901106856462</v>
      </c>
      <c r="F202" s="50">
        <v>23.415178525642144</v>
      </c>
      <c r="G202" s="50">
        <v>20.975519274887436</v>
      </c>
      <c r="H202" s="50">
        <v>10.695193413971731</v>
      </c>
      <c r="I202" s="50">
        <v>17.534389909248496</v>
      </c>
      <c r="J202" s="50">
        <v>12.971025063022855</v>
      </c>
      <c r="K202" s="50">
        <v>12.075969620982677</v>
      </c>
      <c r="L202" s="50">
        <v>20.303883144147363</v>
      </c>
      <c r="M202" s="50">
        <v>20.023124145911211</v>
      </c>
      <c r="N202" s="50">
        <v>30.958348449004262</v>
      </c>
      <c r="O202" s="50">
        <v>9.7647137338332435</v>
      </c>
      <c r="P202" s="50">
        <v>12.175633243621046</v>
      </c>
      <c r="R202" s="50">
        <v>22.40021405985819</v>
      </c>
      <c r="S202" s="50">
        <v>16.625445875589921</v>
      </c>
      <c r="T202" s="50">
        <v>21.154694158577648</v>
      </c>
      <c r="U202" s="50">
        <v>7.7019195684196768</v>
      </c>
      <c r="V202" s="50">
        <v>28.392361167545037</v>
      </c>
      <c r="W202" s="50">
        <v>7.0259681212218528</v>
      </c>
      <c r="X202" s="50">
        <v>9.5893039456991112</v>
      </c>
      <c r="Y202" s="50">
        <v>11.109080975572882</v>
      </c>
      <c r="Z202" s="50">
        <v>20.784333730593346</v>
      </c>
      <c r="AA202" s="50">
        <v>13.548379042551028</v>
      </c>
      <c r="AB202" s="50">
        <v>1.5789231613402608</v>
      </c>
      <c r="AC202" s="50">
        <v>7.4870872062765308</v>
      </c>
      <c r="AE202" s="50">
        <v>13.709988232533282</v>
      </c>
      <c r="AF202" s="50">
        <v>1.7534711415631752</v>
      </c>
      <c r="AG202" s="50">
        <v>42.784379124721191</v>
      </c>
      <c r="AH202" s="50">
        <v>19.88027243331209</v>
      </c>
      <c r="AI202" s="50">
        <v>12.401878093403027</v>
      </c>
      <c r="AJ202" s="50">
        <v>11.470969906991026</v>
      </c>
      <c r="AK202" s="50">
        <v>12.250739748949346</v>
      </c>
      <c r="AL202" s="50">
        <v>7.8504761146539366</v>
      </c>
      <c r="AM202" s="50">
        <v>19.032253583843101</v>
      </c>
      <c r="AN202" s="50">
        <v>19.544294312835596</v>
      </c>
      <c r="AO202" s="50">
        <v>7.9493267063561799</v>
      </c>
      <c r="AP202" s="50">
        <v>14.174849165566703</v>
      </c>
      <c r="AR202" s="50">
        <v>14.820339384281775</v>
      </c>
      <c r="AS202" s="50">
        <v>1.5930339224369421</v>
      </c>
      <c r="AT202" s="50">
        <v>9.2557933557620782</v>
      </c>
      <c r="AU202" s="50">
        <v>20.31087724782137</v>
      </c>
      <c r="AV202" s="50">
        <v>15.869534517350358</v>
      </c>
      <c r="AW202" s="50">
        <v>9.2660966498325674</v>
      </c>
      <c r="AX202" s="50">
        <v>8.47545286738778</v>
      </c>
      <c r="AY202" s="50">
        <v>5.959405183456572</v>
      </c>
      <c r="AZ202" s="50">
        <v>6.9377770885429513</v>
      </c>
      <c r="BA202" s="50">
        <v>8.0177656176962113</v>
      </c>
      <c r="BB202" s="50">
        <v>7.93010997002796</v>
      </c>
      <c r="BC202" s="50">
        <v>1.8339071587760181</v>
      </c>
      <c r="BE202" s="50">
        <v>37.194849929134598</v>
      </c>
      <c r="BF202" s="50">
        <v>15.953793581524121</v>
      </c>
      <c r="BG202" s="50">
        <v>45.986102721995749</v>
      </c>
      <c r="BH202" s="50">
        <v>32.125615705689455</v>
      </c>
      <c r="BI202" s="50">
        <v>13.845640171514022</v>
      </c>
      <c r="BJ202" s="50">
        <v>9.7867891898419881</v>
      </c>
      <c r="BK202" s="50">
        <v>18.146749880222139</v>
      </c>
      <c r="BL202" s="50">
        <v>18.375900376001336</v>
      </c>
      <c r="BM202" s="50">
        <v>31.022894000311137</v>
      </c>
      <c r="BN202" s="50">
        <v>51.327989432777962</v>
      </c>
      <c r="BO202" s="50">
        <v>27.138865070362645</v>
      </c>
      <c r="BP202" s="50">
        <v>16.967114635104519</v>
      </c>
      <c r="BR202" s="50">
        <v>20.479217958219508</v>
      </c>
      <c r="BS202" s="50">
        <v>16.727791015226188</v>
      </c>
      <c r="BT202" s="50">
        <v>20.129551961065236</v>
      </c>
      <c r="BU202" s="50">
        <v>8.1432042832524534</v>
      </c>
      <c r="BV202" s="50">
        <v>12.100834341296698</v>
      </c>
      <c r="BW202" s="50">
        <v>18.652310667860387</v>
      </c>
      <c r="BX202" s="50">
        <v>8.0552609535928408</v>
      </c>
      <c r="BY202" s="50">
        <v>5.7769872718823017</v>
      </c>
      <c r="BZ202" s="50">
        <v>13.517103254109257</v>
      </c>
      <c r="CA202" s="50">
        <v>15.780268595497299</v>
      </c>
      <c r="CB202" s="50">
        <v>27.579661047612184</v>
      </c>
      <c r="CC202" s="50">
        <v>51.26307208453111</v>
      </c>
      <c r="CE202" s="50">
        <v>6.114321406048747</v>
      </c>
      <c r="CF202" s="50">
        <v>11.670605261809216</v>
      </c>
      <c r="CG202" s="50">
        <v>20.726378282809847</v>
      </c>
      <c r="CH202" s="50">
        <v>14.919297794324265</v>
      </c>
      <c r="CI202" s="50">
        <v>15.989078532887168</v>
      </c>
      <c r="CJ202" s="50">
        <v>4.8265097515008639</v>
      </c>
      <c r="CK202" s="50">
        <v>1.8805297128430973</v>
      </c>
      <c r="CL202" s="50">
        <v>1.4353585193146126</v>
      </c>
      <c r="CM202" s="50">
        <v>7.5522508654357976</v>
      </c>
      <c r="CN202" s="50">
        <v>16.260244361980636</v>
      </c>
      <c r="CO202" s="50">
        <v>1.4709879396060992</v>
      </c>
      <c r="CP202" s="50">
        <v>1.7182754347102183</v>
      </c>
      <c r="CR202" s="50">
        <v>23.771286362033983</v>
      </c>
      <c r="CS202" s="50">
        <v>9.4962045605994696</v>
      </c>
      <c r="CT202" s="50">
        <v>15.959136446041537</v>
      </c>
      <c r="CU202" s="50">
        <v>33.453091410324113</v>
      </c>
      <c r="CV202" s="50">
        <v>11.561648035648098</v>
      </c>
      <c r="CW202" s="50">
        <v>14.163792341443115</v>
      </c>
      <c r="CX202" s="50">
        <v>7.7037420765920528</v>
      </c>
      <c r="CY202" s="50">
        <v>15.48513413445764</v>
      </c>
      <c r="CZ202" s="50">
        <v>14.163792341443109</v>
      </c>
      <c r="DA202" s="50">
        <v>11.878276940384124</v>
      </c>
      <c r="DB202" s="50">
        <v>8.8672345552291549</v>
      </c>
      <c r="DC202" s="50">
        <v>6.3037363464287024</v>
      </c>
      <c r="DD202" s="81"/>
      <c r="DE202" s="50">
        <v>10.082619004129807</v>
      </c>
      <c r="DF202" s="50">
        <v>9.8247101907859431</v>
      </c>
      <c r="DG202" s="50">
        <v>9.5051877259750057</v>
      </c>
      <c r="DH202" s="50">
        <v>21.377078089857278</v>
      </c>
      <c r="DI202" s="50">
        <v>16.534458869273209</v>
      </c>
      <c r="DJ202" s="50">
        <v>9.5893039456991165</v>
      </c>
      <c r="DK202" s="50">
        <v>5.6278470397071434</v>
      </c>
      <c r="DL202" s="50">
        <v>7.0832603228170257</v>
      </c>
      <c r="DM202" s="50">
        <v>9.6111143329818436</v>
      </c>
      <c r="DN202" s="50">
        <v>1.6743859687511744</v>
      </c>
      <c r="DO202" s="50">
        <v>12.597653489492521</v>
      </c>
      <c r="DP202" s="50">
        <v>15.780268595497299</v>
      </c>
      <c r="DQ202" s="81"/>
      <c r="DS202" s="50">
        <v>37.039799805203153</v>
      </c>
      <c r="DT202" s="50">
        <v>15.462102208436283</v>
      </c>
      <c r="DU202" s="50">
        <v>28.699540169386694</v>
      </c>
      <c r="DV202" s="50">
        <v>26.014830672986712</v>
      </c>
      <c r="DW202" s="50">
        <v>25.807762519206698</v>
      </c>
      <c r="DX202" s="50">
        <v>19.106718251413941</v>
      </c>
      <c r="DY202" s="50">
        <v>14.537336165742518</v>
      </c>
      <c r="DZ202" s="50">
        <v>15.280744698634752</v>
      </c>
      <c r="EA202" s="50">
        <v>15.731809303248832</v>
      </c>
      <c r="EB202" s="50">
        <v>30.454693697860463</v>
      </c>
      <c r="EC202" s="50">
        <v>13.964838989485134</v>
      </c>
      <c r="ED202" s="50">
        <v>36.169315204191427</v>
      </c>
      <c r="EF202" s="50">
        <v>83.967295683775006</v>
      </c>
      <c r="EG202" s="50">
        <v>51.216736077618798</v>
      </c>
      <c r="EH202" s="50">
        <v>77.947777265199505</v>
      </c>
      <c r="EI202" s="50">
        <v>31.212829560257966</v>
      </c>
      <c r="EJ202" s="50">
        <v>23.849054958151786</v>
      </c>
      <c r="EK202" s="50">
        <v>39.294761915048895</v>
      </c>
      <c r="EL202" s="50">
        <v>35.312576936889265</v>
      </c>
      <c r="EM202" s="50">
        <v>24.005100626028359</v>
      </c>
      <c r="EN202" s="50">
        <v>56.705471034852714</v>
      </c>
      <c r="EO202" s="50">
        <v>64.136187750026934</v>
      </c>
      <c r="EP202" s="50">
        <v>88.518578134631298</v>
      </c>
      <c r="EQ202" s="50">
        <v>71.28408288117825</v>
      </c>
      <c r="ES202" s="50">
        <v>5.1678858206475899</v>
      </c>
      <c r="ET202" s="50">
        <v>0</v>
      </c>
      <c r="EU202" s="50">
        <v>19.070923924764173</v>
      </c>
      <c r="EV202" s="50">
        <v>12.231516569080217</v>
      </c>
      <c r="EW202" s="50">
        <v>7.9431243711043527</v>
      </c>
      <c r="EX202" s="50">
        <v>7.8154595658163695</v>
      </c>
      <c r="EY202" s="50">
        <v>1.5198575159065555</v>
      </c>
      <c r="EZ202" s="50">
        <v>4.8398672432452461</v>
      </c>
      <c r="FA202" s="50">
        <v>7.9493267063561852</v>
      </c>
      <c r="FB202" s="50">
        <v>5.0569511335848372</v>
      </c>
      <c r="FC202" s="50">
        <v>0</v>
      </c>
      <c r="FD202" s="50">
        <v>1.5289403057900623</v>
      </c>
      <c r="FF202" s="50">
        <v>87.818195431899227</v>
      </c>
      <c r="FG202" s="50">
        <v>81.748485018435943</v>
      </c>
      <c r="FH202" s="50">
        <v>91.064864432580734</v>
      </c>
      <c r="FI202" s="50">
        <v>79.627374023262846</v>
      </c>
      <c r="FJ202" s="50">
        <v>49.467534249328963</v>
      </c>
      <c r="FK202" s="50">
        <v>7.025968121221843</v>
      </c>
      <c r="FL202" s="50">
        <v>25.440252473891388</v>
      </c>
      <c r="FM202" s="50">
        <v>33.882496300427327</v>
      </c>
      <c r="FN202" s="50">
        <v>45.71833872670679</v>
      </c>
      <c r="FO202" s="50">
        <v>68.231148944510991</v>
      </c>
      <c r="FP202" s="50">
        <v>85.1542039167079</v>
      </c>
      <c r="FQ202" s="50">
        <v>84.128632840660572</v>
      </c>
      <c r="FS202" s="50">
        <v>11.417429566523394</v>
      </c>
      <c r="FT202" s="50">
        <v>1.2266792243456641</v>
      </c>
      <c r="FU202" s="50">
        <v>4.9884296987791688</v>
      </c>
      <c r="FV202" s="50">
        <v>5.1795339435884236</v>
      </c>
      <c r="FW202" s="50">
        <v>5.9134459637116166</v>
      </c>
      <c r="FX202" s="50">
        <v>1.4618419268756619</v>
      </c>
      <c r="FY202" s="50">
        <v>1.3582517224969999</v>
      </c>
      <c r="FZ202" s="50">
        <v>5.7920445725823111</v>
      </c>
      <c r="GA202" s="50">
        <v>14.249633274297581</v>
      </c>
      <c r="GB202" s="50">
        <v>1.2678237126971221</v>
      </c>
      <c r="GC202" s="50">
        <v>1.517290614660745</v>
      </c>
      <c r="GD202" s="50">
        <v>5.337311426693188</v>
      </c>
    </row>
    <row r="203" spans="4:186" ht="15.75" thickBot="1" x14ac:dyDescent="0.3">
      <c r="D203" s="39">
        <v>0.45833333333333298</v>
      </c>
      <c r="E203" s="50">
        <v>28.964593260299111</v>
      </c>
      <c r="F203" s="50">
        <v>28.417354441786724</v>
      </c>
      <c r="G203" s="50">
        <v>33.543189142557821</v>
      </c>
      <c r="H203" s="50">
        <v>13.079041374269652</v>
      </c>
      <c r="I203" s="50">
        <v>19.408255631210576</v>
      </c>
      <c r="J203" s="50">
        <v>17.150639019613592</v>
      </c>
      <c r="K203" s="50">
        <v>17.438979291273618</v>
      </c>
      <c r="L203" s="50">
        <v>23.500427878470145</v>
      </c>
      <c r="M203" s="50">
        <v>27.535368238552984</v>
      </c>
      <c r="N203" s="50">
        <v>36.62844069917346</v>
      </c>
      <c r="O203" s="50">
        <v>11.821842337670907</v>
      </c>
      <c r="P203" s="50">
        <v>11.780244890085847</v>
      </c>
      <c r="R203" s="50">
        <v>25.036018794786195</v>
      </c>
      <c r="S203" s="50">
        <v>18.459382530416207</v>
      </c>
      <c r="T203" s="50">
        <v>25.972229976205114</v>
      </c>
      <c r="U203" s="50">
        <v>7.6831038123301711</v>
      </c>
      <c r="V203" s="50">
        <v>30.451599909867387</v>
      </c>
      <c r="W203" s="50">
        <v>8.9294362864256183</v>
      </c>
      <c r="X203" s="50">
        <v>13.123640901985906</v>
      </c>
      <c r="Y203" s="50">
        <v>13.602106854677457</v>
      </c>
      <c r="Z203" s="50">
        <v>23.143766471043381</v>
      </c>
      <c r="AA203" s="50">
        <v>17.186244421837937</v>
      </c>
      <c r="AB203" s="50">
        <v>1.8209241967690266</v>
      </c>
      <c r="AC203" s="50">
        <v>9.2146565567282117</v>
      </c>
      <c r="AE203" s="50">
        <v>16.811739097065388</v>
      </c>
      <c r="AF203" s="50">
        <v>5.4259715577986984</v>
      </c>
      <c r="AG203" s="50">
        <v>49.848703648042999</v>
      </c>
      <c r="AH203" s="50">
        <v>20.931478911741671</v>
      </c>
      <c r="AI203" s="50">
        <v>14.369276149425895</v>
      </c>
      <c r="AJ203" s="50">
        <v>16.133321954184037</v>
      </c>
      <c r="AK203" s="50">
        <v>12.785151190848206</v>
      </c>
      <c r="AL203" s="50">
        <v>8.5533875802692219</v>
      </c>
      <c r="AM203" s="50">
        <v>21.153496293636216</v>
      </c>
      <c r="AN203" s="50">
        <v>21.516099181492073</v>
      </c>
      <c r="AO203" s="50">
        <v>7.4781491803130278</v>
      </c>
      <c r="AP203" s="50">
        <v>19.374344883560347</v>
      </c>
      <c r="AR203" s="50">
        <v>22.77562889566488</v>
      </c>
      <c r="AS203" s="50">
        <v>8.3828333450837054</v>
      </c>
      <c r="AT203" s="50">
        <v>13.176240602654799</v>
      </c>
      <c r="AU203" s="50">
        <v>27.579661047612159</v>
      </c>
      <c r="AV203" s="50">
        <v>17.662144526444514</v>
      </c>
      <c r="AW203" s="50">
        <v>8.2216294704437658</v>
      </c>
      <c r="AX203" s="50">
        <v>8.1117228583149714</v>
      </c>
      <c r="AY203" s="50">
        <v>7.0660400864686279</v>
      </c>
      <c r="AZ203" s="50">
        <v>7.9493267063561799</v>
      </c>
      <c r="BA203" s="50">
        <v>9.8446272081949946</v>
      </c>
      <c r="BB203" s="50">
        <v>10.076804624531158</v>
      </c>
      <c r="BC203" s="50">
        <v>5.8222376200760753</v>
      </c>
      <c r="BE203" s="50">
        <v>41.379577074279325</v>
      </c>
      <c r="BF203" s="50">
        <v>19.41067934044035</v>
      </c>
      <c r="BG203" s="50">
        <v>44.278729845869698</v>
      </c>
      <c r="BH203" s="50">
        <v>36.532897194965834</v>
      </c>
      <c r="BI203" s="50">
        <v>16.109221390082926</v>
      </c>
      <c r="BJ203" s="50">
        <v>12.836843114328619</v>
      </c>
      <c r="BK203" s="50">
        <v>19.783888965127211</v>
      </c>
      <c r="BL203" s="50">
        <v>18.540754963137797</v>
      </c>
      <c r="BM203" s="50">
        <v>33.502946978000281</v>
      </c>
      <c r="BN203" s="50">
        <v>50.55259029527398</v>
      </c>
      <c r="BO203" s="50">
        <v>31.07030544499354</v>
      </c>
      <c r="BP203" s="50">
        <v>17.790518183581604</v>
      </c>
      <c r="BR203" s="50">
        <v>25.399634728814725</v>
      </c>
      <c r="BS203" s="50">
        <v>20.365136018592388</v>
      </c>
      <c r="BT203" s="50">
        <v>25.440252473891373</v>
      </c>
      <c r="BU203" s="50">
        <v>9.9422496753424294</v>
      </c>
      <c r="BV203" s="50">
        <v>15.839741907143075</v>
      </c>
      <c r="BW203" s="50">
        <v>21.41449420405165</v>
      </c>
      <c r="BX203" s="50">
        <v>9.6739149652931449</v>
      </c>
      <c r="BY203" s="50">
        <v>9.051328222442347</v>
      </c>
      <c r="BZ203" s="50">
        <v>17.774437571554092</v>
      </c>
      <c r="CA203" s="50">
        <v>18.310233134921233</v>
      </c>
      <c r="CB203" s="50">
        <v>32.515209656189725</v>
      </c>
      <c r="CC203" s="50">
        <v>48.585706112023381</v>
      </c>
      <c r="CE203" s="50">
        <v>6.9462792654022829</v>
      </c>
      <c r="CF203" s="50">
        <v>15.527068939658431</v>
      </c>
      <c r="CG203" s="50">
        <v>28.567622163079111</v>
      </c>
      <c r="CH203" s="50">
        <v>18.82437887474871</v>
      </c>
      <c r="CI203" s="50">
        <v>19.510225242684754</v>
      </c>
      <c r="CJ203" s="50">
        <v>5.9522403872440091</v>
      </c>
      <c r="CK203" s="50">
        <v>7.5229105294345651</v>
      </c>
      <c r="CL203" s="50">
        <v>4.8265097515008595</v>
      </c>
      <c r="CM203" s="50">
        <v>8.7232219817470131</v>
      </c>
      <c r="CN203" s="50">
        <v>16.290561776856997</v>
      </c>
      <c r="CO203" s="50">
        <v>4.9938884942450104</v>
      </c>
      <c r="CP203" s="50">
        <v>5.7920445725823111</v>
      </c>
      <c r="CR203" s="50">
        <v>29.544462835091615</v>
      </c>
      <c r="CS203" s="50">
        <v>10.959506073202501</v>
      </c>
      <c r="CT203" s="50">
        <v>20.060099859235944</v>
      </c>
      <c r="CU203" s="50">
        <v>38.468497543414443</v>
      </c>
      <c r="CV203" s="50">
        <v>12.100834341296702</v>
      </c>
      <c r="CW203" s="50">
        <v>16.956726606024596</v>
      </c>
      <c r="CX203" s="50">
        <v>9.9307313335548582</v>
      </c>
      <c r="CY203" s="50">
        <v>18.016666148625564</v>
      </c>
      <c r="CZ203" s="50">
        <v>17.150639019613592</v>
      </c>
      <c r="DA203" s="50">
        <v>17.758366652481104</v>
      </c>
      <c r="DB203" s="50">
        <v>10.212568143018842</v>
      </c>
      <c r="DC203" s="50">
        <v>7.4513777886603947</v>
      </c>
      <c r="DD203" s="81"/>
      <c r="DE203" s="50">
        <v>12.42718804089519</v>
      </c>
      <c r="DF203" s="50">
        <v>13.096456873148018</v>
      </c>
      <c r="DG203" s="50">
        <v>13.09739362796669</v>
      </c>
      <c r="DH203" s="50">
        <v>27.182731761885854</v>
      </c>
      <c r="DI203" s="50">
        <v>19.990807693091398</v>
      </c>
      <c r="DJ203" s="50">
        <v>14.22098120525772</v>
      </c>
      <c r="DK203" s="50">
        <v>6.4160140223032309</v>
      </c>
      <c r="DL203" s="50">
        <v>7.9431243711043642</v>
      </c>
      <c r="DM203" s="50">
        <v>13.489442069136233</v>
      </c>
      <c r="DN203" s="50">
        <v>5.4233954492968399</v>
      </c>
      <c r="DO203" s="50">
        <v>16.668607195612562</v>
      </c>
      <c r="DP203" s="50">
        <v>15.049368296844978</v>
      </c>
      <c r="DQ203" s="81"/>
      <c r="DS203" s="50">
        <v>42.38788035195585</v>
      </c>
      <c r="DT203" s="50">
        <v>16.796253922327889</v>
      </c>
      <c r="DU203" s="50">
        <v>34.617272101488503</v>
      </c>
      <c r="DV203" s="50">
        <v>28.702476283847258</v>
      </c>
      <c r="DW203" s="50">
        <v>29.365224925833335</v>
      </c>
      <c r="DX203" s="50">
        <v>19.315659866577821</v>
      </c>
      <c r="DY203" s="50">
        <v>18.773203529793275</v>
      </c>
      <c r="DZ203" s="50">
        <v>18.01666614862555</v>
      </c>
      <c r="EA203" s="50">
        <v>18.379187852952715</v>
      </c>
      <c r="EB203" s="50">
        <v>33.931154736704926</v>
      </c>
      <c r="EC203" s="50">
        <v>17.674954010674107</v>
      </c>
      <c r="ED203" s="50">
        <v>43.642329338860009</v>
      </c>
      <c r="EF203" s="50">
        <v>73.00908558308744</v>
      </c>
      <c r="EG203" s="50">
        <v>49.30251450713245</v>
      </c>
      <c r="EH203" s="50">
        <v>84.315346208286542</v>
      </c>
      <c r="EI203" s="50">
        <v>33.056026244508992</v>
      </c>
      <c r="EJ203" s="50">
        <v>24.12258051905448</v>
      </c>
      <c r="EK203" s="50">
        <v>39.796154097180086</v>
      </c>
      <c r="EL203" s="50">
        <v>37.039799805203174</v>
      </c>
      <c r="EM203" s="50">
        <v>24.279815748915968</v>
      </c>
      <c r="EN203" s="50">
        <v>57.064820229294604</v>
      </c>
      <c r="EO203" s="50">
        <v>71.752541954021396</v>
      </c>
      <c r="EP203" s="50">
        <v>79.77842179971384</v>
      </c>
      <c r="EQ203" s="50">
        <v>72.932658992185736</v>
      </c>
      <c r="ES203" s="50">
        <v>6.2878044171279797</v>
      </c>
      <c r="ET203" s="50">
        <v>1.8604530535850978</v>
      </c>
      <c r="EU203" s="50">
        <v>21.047067317733482</v>
      </c>
      <c r="EV203" s="50">
        <v>13.739755286540792</v>
      </c>
      <c r="EW203" s="50">
        <v>10.8757046321568</v>
      </c>
      <c r="EX203" s="50">
        <v>7.8535527218487289</v>
      </c>
      <c r="EY203" s="50">
        <v>5.5396071552068973</v>
      </c>
      <c r="EZ203" s="50">
        <v>6.3356808956797499</v>
      </c>
      <c r="FA203" s="50">
        <v>9.1388751436508446</v>
      </c>
      <c r="FB203" s="50">
        <v>6.8953702558478822</v>
      </c>
      <c r="FC203" s="50">
        <v>0</v>
      </c>
      <c r="FD203" s="50">
        <v>5.3802386595702689</v>
      </c>
      <c r="FF203" s="50">
        <v>86.114038526680901</v>
      </c>
      <c r="FG203" s="50">
        <v>80.11356424929329</v>
      </c>
      <c r="FH203" s="50">
        <v>101.32560760243854</v>
      </c>
      <c r="FI203" s="50">
        <v>80.612600097841053</v>
      </c>
      <c r="FJ203" s="50">
        <v>53.501133208062051</v>
      </c>
      <c r="FK203" s="50">
        <v>8.5605554051370962</v>
      </c>
      <c r="FL203" s="50">
        <v>27.270606904406172</v>
      </c>
      <c r="FM203" s="50">
        <v>33.158192184997318</v>
      </c>
      <c r="FN203" s="50">
        <v>53.884833657411143</v>
      </c>
      <c r="FO203" s="50">
        <v>66.905047468796141</v>
      </c>
      <c r="FP203" s="50">
        <v>84.3054971971453</v>
      </c>
      <c r="FQ203" s="50">
        <v>95.786898434563582</v>
      </c>
      <c r="FS203" s="50">
        <v>13.388044869124084</v>
      </c>
      <c r="FT203" s="50">
        <v>1.7314843002999409</v>
      </c>
      <c r="FU203" s="50">
        <v>7.5588479395127477</v>
      </c>
      <c r="FV203" s="50">
        <v>1.8796592315826486</v>
      </c>
      <c r="FW203" s="50">
        <v>6.6776380629569587</v>
      </c>
      <c r="FX203" s="50">
        <v>1.4986547061077082</v>
      </c>
      <c r="FY203" s="50">
        <v>1.6029087632366328</v>
      </c>
      <c r="FZ203" s="50">
        <v>6.8278793480287518</v>
      </c>
      <c r="GA203" s="50">
        <v>9.4807468242534316</v>
      </c>
      <c r="GB203" s="50">
        <v>0</v>
      </c>
      <c r="GC203" s="50">
        <v>4.951686843837769</v>
      </c>
      <c r="GD203" s="50">
        <v>1.7133613992701211</v>
      </c>
    </row>
    <row r="204" spans="4:186" ht="15.75" thickBot="1" x14ac:dyDescent="0.3">
      <c r="D204" s="39">
        <v>0.5</v>
      </c>
      <c r="E204" s="50">
        <v>38.556782004596514</v>
      </c>
      <c r="F204" s="50">
        <v>30.867453168470163</v>
      </c>
      <c r="G204" s="50">
        <v>42.557507062285922</v>
      </c>
      <c r="H204" s="50">
        <v>13.269509879983181</v>
      </c>
      <c r="I204" s="50">
        <v>21.771516589103584</v>
      </c>
      <c r="J204" s="50">
        <v>22.47995369701362</v>
      </c>
      <c r="K204" s="50">
        <v>15.899364461650771</v>
      </c>
      <c r="L204" s="50">
        <v>26.847157897643438</v>
      </c>
      <c r="M204" s="50">
        <v>34.510487900041646</v>
      </c>
      <c r="N204" s="50">
        <v>39.357428215540978</v>
      </c>
      <c r="O204" s="50">
        <v>12.703589756716154</v>
      </c>
      <c r="P204" s="50">
        <v>11.513441087285964</v>
      </c>
      <c r="R204" s="50">
        <v>29.142198857662411</v>
      </c>
      <c r="S204" s="50">
        <v>19.903184769629853</v>
      </c>
      <c r="T204" s="50">
        <v>27.143108169959447</v>
      </c>
      <c r="U204" s="50">
        <v>7.7019195684196733</v>
      </c>
      <c r="V204" s="50">
        <v>31.277337897389284</v>
      </c>
      <c r="W204" s="50">
        <v>11.273624251426916</v>
      </c>
      <c r="X204" s="50">
        <v>12.200634536115409</v>
      </c>
      <c r="Y204" s="50">
        <v>14.037051860445846</v>
      </c>
      <c r="Z204" s="50">
        <v>25.633097443449046</v>
      </c>
      <c r="AA204" s="50">
        <v>17.502547804607985</v>
      </c>
      <c r="AB204" s="50">
        <v>5.266745982268187</v>
      </c>
      <c r="AC204" s="50">
        <v>11.513441087285978</v>
      </c>
      <c r="AE204" s="50">
        <v>25.931047801043327</v>
      </c>
      <c r="AF204" s="50">
        <v>8.7950317605910602</v>
      </c>
      <c r="AG204" s="50">
        <v>51.65339837465357</v>
      </c>
      <c r="AH204" s="50">
        <v>23.740226322808557</v>
      </c>
      <c r="AI204" s="50">
        <v>19.108631108899328</v>
      </c>
      <c r="AJ204" s="50">
        <v>17.280731810003463</v>
      </c>
      <c r="AK204" s="50">
        <v>15.338956996932348</v>
      </c>
      <c r="AL204" s="50">
        <v>10.875704632156813</v>
      </c>
      <c r="AM204" s="50">
        <v>23.580180393845829</v>
      </c>
      <c r="AN204" s="50">
        <v>22.58740151394494</v>
      </c>
      <c r="AO204" s="50">
        <v>6.8677580021448756</v>
      </c>
      <c r="AP204" s="50">
        <v>22.474964434540798</v>
      </c>
      <c r="AR204" s="50">
        <v>28.087381903596825</v>
      </c>
      <c r="AS204" s="50">
        <v>8.9057062057464922</v>
      </c>
      <c r="AT204" s="50">
        <v>14.009600006704481</v>
      </c>
      <c r="AU204" s="50">
        <v>25.296929984904292</v>
      </c>
      <c r="AV204" s="50">
        <v>18.606971882697316</v>
      </c>
      <c r="AW204" s="50">
        <v>7.8344907090077065</v>
      </c>
      <c r="AX204" s="50">
        <v>9.4633147126185264</v>
      </c>
      <c r="AY204" s="50">
        <v>8.5338593056712924</v>
      </c>
      <c r="AZ204" s="50">
        <v>8.4198918384213126</v>
      </c>
      <c r="BA204" s="50">
        <v>12.759357349559204</v>
      </c>
      <c r="BB204" s="50">
        <v>9.6767438711038487</v>
      </c>
      <c r="BC204" s="50">
        <v>7.7219829737058507</v>
      </c>
      <c r="BE204" s="50">
        <v>37.143118573646625</v>
      </c>
      <c r="BF204" s="50">
        <v>21.753205810762243</v>
      </c>
      <c r="BG204" s="50">
        <v>46.105443759565823</v>
      </c>
      <c r="BH204" s="50">
        <v>41.960177950450884</v>
      </c>
      <c r="BI204" s="50">
        <v>16.473257973314592</v>
      </c>
      <c r="BJ204" s="50">
        <v>13.517103254109243</v>
      </c>
      <c r="BK204" s="50">
        <v>23.346579413483383</v>
      </c>
      <c r="BL204" s="50">
        <v>19.340473658921532</v>
      </c>
      <c r="BM204" s="50">
        <v>34.510487900041618</v>
      </c>
      <c r="BN204" s="50">
        <v>52.571854077592775</v>
      </c>
      <c r="BO204" s="50">
        <v>28.11488496409833</v>
      </c>
      <c r="BP204" s="50">
        <v>17.726253881509852</v>
      </c>
      <c r="BR204" s="50">
        <v>28.087381903596814</v>
      </c>
      <c r="BS204" s="50">
        <v>29.69545639123514</v>
      </c>
      <c r="BT204" s="50">
        <v>31.23711130055883</v>
      </c>
      <c r="BU204" s="50">
        <v>13.296869685561788</v>
      </c>
      <c r="BV204" s="50">
        <v>19.476195787727306</v>
      </c>
      <c r="BW204" s="50">
        <v>24.963714581584274</v>
      </c>
      <c r="BX204" s="50">
        <v>12.940644579473275</v>
      </c>
      <c r="BY204" s="50">
        <v>11.441382208162928</v>
      </c>
      <c r="BZ204" s="50">
        <v>22.36414420388077</v>
      </c>
      <c r="CA204" s="50">
        <v>23.96602559199038</v>
      </c>
      <c r="CB204" s="50">
        <v>33.502946978000274</v>
      </c>
      <c r="CC204" s="50">
        <v>46.464705348125349</v>
      </c>
      <c r="CE204" s="50">
        <v>9.1941339438836227</v>
      </c>
      <c r="CF204" s="50">
        <v>22.038178706906169</v>
      </c>
      <c r="CG204" s="50">
        <v>31.047358396109399</v>
      </c>
      <c r="CH204" s="50">
        <v>20.894627724942985</v>
      </c>
      <c r="CI204" s="50">
        <v>23.693687011977985</v>
      </c>
      <c r="CJ204" s="50">
        <v>7.6268404611316436</v>
      </c>
      <c r="CK204" s="50">
        <v>9.2764075872959442</v>
      </c>
      <c r="CL204" s="50">
        <v>5.6723162144442627</v>
      </c>
      <c r="CM204" s="50">
        <v>10.212568143018817</v>
      </c>
      <c r="CN204" s="50">
        <v>15.899364461650771</v>
      </c>
      <c r="CO204" s="50">
        <v>5.9047913967111905</v>
      </c>
      <c r="CP204" s="50">
        <v>6.6445532113114041</v>
      </c>
      <c r="CR204" s="50">
        <v>34.963772266341863</v>
      </c>
      <c r="CS204" s="50">
        <v>12.327953839526863</v>
      </c>
      <c r="CT204" s="50">
        <v>23.078962946085966</v>
      </c>
      <c r="CU204" s="50">
        <v>39.4058162872549</v>
      </c>
      <c r="CV204" s="50">
        <v>12.682184026965498</v>
      </c>
      <c r="CW204" s="50">
        <v>18.447216856908078</v>
      </c>
      <c r="CX204" s="50">
        <v>11.513441087285964</v>
      </c>
      <c r="CY204" s="50">
        <v>18.873416149063168</v>
      </c>
      <c r="CZ204" s="50">
        <v>19.631919747670157</v>
      </c>
      <c r="DA204" s="50">
        <v>20.164338045475372</v>
      </c>
      <c r="DB204" s="50">
        <v>11.897948385919698</v>
      </c>
      <c r="DC204" s="50">
        <v>8.6711831642025388</v>
      </c>
      <c r="DD204" s="81"/>
      <c r="DE204" s="50">
        <v>10.737260276784378</v>
      </c>
      <c r="DF204" s="50">
        <v>13.242187630755</v>
      </c>
      <c r="DG204" s="50">
        <v>14.285734056018702</v>
      </c>
      <c r="DH204" s="50">
        <v>28.976411121467986</v>
      </c>
      <c r="DI204" s="50">
        <v>21.262687284403587</v>
      </c>
      <c r="DJ204" s="50">
        <v>18.142403700323605</v>
      </c>
      <c r="DK204" s="50">
        <v>7.7037420765920563</v>
      </c>
      <c r="DL204" s="50">
        <v>8.3402088505934877</v>
      </c>
      <c r="DM204" s="50">
        <v>13.051981297256889</v>
      </c>
      <c r="DN204" s="50">
        <v>7.7402526419447808</v>
      </c>
      <c r="DO204" s="50">
        <v>21.639908092084585</v>
      </c>
      <c r="DP204" s="50">
        <v>17.758366652481115</v>
      </c>
      <c r="DQ204" s="81"/>
      <c r="DS204" s="50">
        <v>56.978902563662885</v>
      </c>
      <c r="DT204" s="50">
        <v>18.569114372684364</v>
      </c>
      <c r="DU204" s="50">
        <v>36.988212347710999</v>
      </c>
      <c r="DV204" s="50">
        <v>31.086682125928785</v>
      </c>
      <c r="DW204" s="50">
        <v>33.736800147471236</v>
      </c>
      <c r="DX204" s="50">
        <v>21.942912936864666</v>
      </c>
      <c r="DY204" s="50">
        <v>19.374344883560333</v>
      </c>
      <c r="DZ204" s="50">
        <v>20.268936709233689</v>
      </c>
      <c r="EA204" s="50">
        <v>21.904883633484232</v>
      </c>
      <c r="EB204" s="50">
        <v>35.613392356964134</v>
      </c>
      <c r="EC204" s="50">
        <v>18.041550544980598</v>
      </c>
      <c r="ED204" s="50">
        <v>48.523122556673343</v>
      </c>
      <c r="EF204" s="50">
        <v>74.506661648199568</v>
      </c>
      <c r="EG204" s="50">
        <v>45.390374854205234</v>
      </c>
      <c r="EH204" s="50">
        <v>86.246827977864172</v>
      </c>
      <c r="EI204" s="50">
        <v>33.303821515596958</v>
      </c>
      <c r="EJ204" s="50">
        <v>24.516947387821535</v>
      </c>
      <c r="EK204" s="50">
        <v>41.555791697482178</v>
      </c>
      <c r="EL204" s="50">
        <v>40.991819180625896</v>
      </c>
      <c r="EM204" s="50">
        <v>24.437732756486021</v>
      </c>
      <c r="EN204" s="50">
        <v>58.224933891089208</v>
      </c>
      <c r="EO204" s="50">
        <v>72.932658992185694</v>
      </c>
      <c r="EP204" s="50">
        <v>82.22123027863158</v>
      </c>
      <c r="EQ204" s="50">
        <v>72.932658992185736</v>
      </c>
      <c r="ES204" s="50">
        <v>9.6951452027134302</v>
      </c>
      <c r="ET204" s="50">
        <v>5.0973750015903194</v>
      </c>
      <c r="EU204" s="50">
        <v>19.544294312835596</v>
      </c>
      <c r="EV204" s="50">
        <v>15.488067110168222</v>
      </c>
      <c r="EW204" s="50">
        <v>14.14721788842852</v>
      </c>
      <c r="EX204" s="50">
        <v>9.8088978920131602</v>
      </c>
      <c r="EY204" s="50">
        <v>5.6574672266660242</v>
      </c>
      <c r="EZ204" s="50">
        <v>8.3787020616126764</v>
      </c>
      <c r="FA204" s="50">
        <v>11.054330851256495</v>
      </c>
      <c r="FB204" s="50">
        <v>8.5143607771065888</v>
      </c>
      <c r="FC204" s="50">
        <v>1.550274051021044</v>
      </c>
      <c r="FD204" s="50">
        <v>6.2718993544807544</v>
      </c>
      <c r="FF204" s="50">
        <v>98.938775813903703</v>
      </c>
      <c r="FG204" s="50">
        <v>80.928272252398372</v>
      </c>
      <c r="FH204" s="50">
        <v>86.892947516300993</v>
      </c>
      <c r="FI204" s="50">
        <v>89.043909576041713</v>
      </c>
      <c r="FJ204" s="50">
        <v>56.216421349269147</v>
      </c>
      <c r="FK204" s="50">
        <v>7.6268404611316347</v>
      </c>
      <c r="FL204" s="50">
        <v>19.921675278267696</v>
      </c>
      <c r="FM204" s="50">
        <v>45.333406557481958</v>
      </c>
      <c r="FN204" s="50">
        <v>51.427635774657276</v>
      </c>
      <c r="FO204" s="50">
        <v>71.830817447438321</v>
      </c>
      <c r="FP204" s="50">
        <v>86.008587583198263</v>
      </c>
      <c r="FQ204" s="50">
        <v>81.43032911008082</v>
      </c>
      <c r="FS204" s="50">
        <v>15.543864037110788</v>
      </c>
      <c r="FT204" s="50">
        <v>5.9194509396141273</v>
      </c>
      <c r="FU204" s="50">
        <v>15.135858708237247</v>
      </c>
      <c r="FV204" s="50">
        <v>5.1362913055541428</v>
      </c>
      <c r="FW204" s="50">
        <v>5.1539311410103537</v>
      </c>
      <c r="FX204" s="50">
        <v>9.4375544223629806</v>
      </c>
      <c r="FY204" s="50">
        <v>6.5133066086940987</v>
      </c>
      <c r="FZ204" s="50">
        <v>9.6951452027134302</v>
      </c>
      <c r="GA204" s="50">
        <v>11.670605261809211</v>
      </c>
      <c r="GB204" s="50">
        <v>0</v>
      </c>
      <c r="GC204" s="50">
        <v>6.3907703652518366</v>
      </c>
      <c r="GD204" s="50">
        <v>1.3666793203939349</v>
      </c>
    </row>
    <row r="205" spans="4:186" ht="15.75" thickBot="1" x14ac:dyDescent="0.3">
      <c r="D205" s="39">
        <v>0.54166666666666696</v>
      </c>
      <c r="E205" s="50">
        <v>32.491556497813548</v>
      </c>
      <c r="F205" s="50">
        <v>32.936113328072601</v>
      </c>
      <c r="G205" s="50">
        <v>42.670842574228828</v>
      </c>
      <c r="H205" s="50">
        <v>15.037861197842911</v>
      </c>
      <c r="I205" s="50">
        <v>28.174294834012866</v>
      </c>
      <c r="J205" s="50">
        <v>21.489457359710521</v>
      </c>
      <c r="K205" s="50">
        <v>19.041228592262371</v>
      </c>
      <c r="L205" s="50">
        <v>25.684868618887936</v>
      </c>
      <c r="M205" s="50">
        <v>31.547079372821138</v>
      </c>
      <c r="N205" s="50">
        <v>35.512931506934073</v>
      </c>
      <c r="O205" s="50">
        <v>14.307052815613417</v>
      </c>
      <c r="P205" s="50">
        <v>10.991979896275772</v>
      </c>
      <c r="R205" s="50">
        <v>33.979859736075923</v>
      </c>
      <c r="S205" s="50">
        <v>19.049645224787835</v>
      </c>
      <c r="T205" s="50">
        <v>33.06240545897365</v>
      </c>
      <c r="U205" s="50">
        <v>8.459922953035802</v>
      </c>
      <c r="V205" s="50">
        <v>31.323469656771358</v>
      </c>
      <c r="W205" s="50">
        <v>12.413685121351369</v>
      </c>
      <c r="X205" s="50">
        <v>13.123640901985906</v>
      </c>
      <c r="Y205" s="50">
        <v>13.927459239248444</v>
      </c>
      <c r="Z205" s="50">
        <v>25.590914625625953</v>
      </c>
      <c r="AA205" s="50">
        <v>16.38174008327718</v>
      </c>
      <c r="AB205" s="50">
        <v>5.7794950076041678</v>
      </c>
      <c r="AC205" s="50">
        <v>11.755821446128614</v>
      </c>
      <c r="AE205" s="50">
        <v>21.698335082088182</v>
      </c>
      <c r="AF205" s="50">
        <v>12.023687654180755</v>
      </c>
      <c r="AG205" s="50">
        <v>55.187679735703441</v>
      </c>
      <c r="AH205" s="50">
        <v>29.66886146209762</v>
      </c>
      <c r="AI205" s="50">
        <v>18.277458262393676</v>
      </c>
      <c r="AJ205" s="50">
        <v>14.978501288079141</v>
      </c>
      <c r="AK205" s="50">
        <v>13.65597652233118</v>
      </c>
      <c r="AL205" s="50">
        <v>9.887616786067305</v>
      </c>
      <c r="AM205" s="50">
        <v>23.860734856438267</v>
      </c>
      <c r="AN205" s="50">
        <v>24.005100626028344</v>
      </c>
      <c r="AO205" s="50">
        <v>7.7396431892292314</v>
      </c>
      <c r="AP205" s="50">
        <v>21.407248970932518</v>
      </c>
      <c r="AR205" s="50">
        <v>28.47990178790997</v>
      </c>
      <c r="AS205" s="50">
        <v>9.1524499683513163</v>
      </c>
      <c r="AT205" s="50">
        <v>12.554254424228235</v>
      </c>
      <c r="AU205" s="50">
        <v>26.100171766379297</v>
      </c>
      <c r="AV205" s="50">
        <v>18.67334627404847</v>
      </c>
      <c r="AW205" s="50">
        <v>9.8088978920131602</v>
      </c>
      <c r="AX205" s="50">
        <v>8.8099723549548603</v>
      </c>
      <c r="AY205" s="50">
        <v>8.7304843640726659</v>
      </c>
      <c r="AZ205" s="50">
        <v>8.5000807482871785</v>
      </c>
      <c r="BA205" s="50">
        <v>13.737047412034093</v>
      </c>
      <c r="BB205" s="50">
        <v>11.821842337670907</v>
      </c>
      <c r="BC205" s="50">
        <v>7.943124371104358</v>
      </c>
      <c r="BE205" s="50">
        <v>35.362594743819393</v>
      </c>
      <c r="BF205" s="50">
        <v>22.573996528233096</v>
      </c>
      <c r="BG205" s="50">
        <v>50.552590295273887</v>
      </c>
      <c r="BH205" s="50">
        <v>43.603956835778014</v>
      </c>
      <c r="BI205" s="50">
        <v>19.306641934248674</v>
      </c>
      <c r="BJ205" s="50">
        <v>13.908339372400951</v>
      </c>
      <c r="BK205" s="50">
        <v>21.552464411856977</v>
      </c>
      <c r="BL205" s="50">
        <v>19.306641934248663</v>
      </c>
      <c r="BM205" s="50">
        <v>36.797755257840784</v>
      </c>
      <c r="BN205" s="50">
        <v>53.768638379957956</v>
      </c>
      <c r="BO205" s="50">
        <v>25.338789209711361</v>
      </c>
      <c r="BP205" s="50">
        <v>13.045004115670508</v>
      </c>
      <c r="BR205" s="50">
        <v>32.020899117948453</v>
      </c>
      <c r="BS205" s="50">
        <v>32.097907277081951</v>
      </c>
      <c r="BT205" s="50">
        <v>31.330402761064871</v>
      </c>
      <c r="BU205" s="50">
        <v>15.978095423186334</v>
      </c>
      <c r="BV205" s="50">
        <v>20.726378282809847</v>
      </c>
      <c r="BW205" s="50">
        <v>24.102973979359433</v>
      </c>
      <c r="BX205" s="50">
        <v>15.251693860985235</v>
      </c>
      <c r="BY205" s="50">
        <v>13.655976522331171</v>
      </c>
      <c r="BZ205" s="50">
        <v>30.325021296896914</v>
      </c>
      <c r="CA205" s="50">
        <v>26.889304134692889</v>
      </c>
      <c r="CB205" s="50">
        <v>34.307385992649024</v>
      </c>
      <c r="CC205" s="50">
        <v>62.362160758213953</v>
      </c>
      <c r="CE205" s="50">
        <v>12.605322515351164</v>
      </c>
      <c r="CF205" s="50">
        <v>26.662537117488828</v>
      </c>
      <c r="CG205" s="50">
        <v>33.494902409366979</v>
      </c>
      <c r="CH205" s="50">
        <v>22.634987316112973</v>
      </c>
      <c r="CI205" s="50">
        <v>25.766754429659144</v>
      </c>
      <c r="CJ205" s="50">
        <v>8.7436990203041063</v>
      </c>
      <c r="CK205" s="50">
        <v>9.973971032035907</v>
      </c>
      <c r="CL205" s="50">
        <v>6.0675680896467155</v>
      </c>
      <c r="CM205" s="50">
        <v>11.974380369638171</v>
      </c>
      <c r="CN205" s="50">
        <v>17.566270610374804</v>
      </c>
      <c r="CO205" s="50">
        <v>7.1327800109298032</v>
      </c>
      <c r="CP205" s="50">
        <v>7.1177846829551141</v>
      </c>
      <c r="CR205" s="50">
        <v>35.262606316565879</v>
      </c>
      <c r="CS205" s="50">
        <v>11.114957759603225</v>
      </c>
      <c r="CT205" s="50">
        <v>26.55336671098063</v>
      </c>
      <c r="CU205" s="50">
        <v>36.164235482012998</v>
      </c>
      <c r="CV205" s="50">
        <v>14.678383079889295</v>
      </c>
      <c r="CW205" s="50">
        <v>19.315659866577832</v>
      </c>
      <c r="CX205" s="50">
        <v>12.15066612923823</v>
      </c>
      <c r="CY205" s="50">
        <v>21.588870594053592</v>
      </c>
      <c r="CZ205" s="50">
        <v>22.325629612687113</v>
      </c>
      <c r="DA205" s="50">
        <v>22.214063652718647</v>
      </c>
      <c r="DB205" s="50">
        <v>13.964838989485139</v>
      </c>
      <c r="DC205" s="50">
        <v>9.9307313335548582</v>
      </c>
      <c r="DD205" s="81"/>
      <c r="DE205" s="50">
        <v>9.3384338820325059</v>
      </c>
      <c r="DF205" s="50">
        <v>16.422009651128356</v>
      </c>
      <c r="DG205" s="50">
        <v>18.277458262393683</v>
      </c>
      <c r="DH205" s="50">
        <v>32.028705919811991</v>
      </c>
      <c r="DI205" s="50">
        <v>25.684868618887936</v>
      </c>
      <c r="DJ205" s="50">
        <v>21.980986230180488</v>
      </c>
      <c r="DK205" s="50">
        <v>9.3591705892306365</v>
      </c>
      <c r="DL205" s="50">
        <v>9.4007360530895081</v>
      </c>
      <c r="DM205" s="50">
        <v>14.135255495079987</v>
      </c>
      <c r="DN205" s="50">
        <v>9.1123482079676563</v>
      </c>
      <c r="DO205" s="50">
        <v>28.475520489247646</v>
      </c>
      <c r="DP205" s="50">
        <v>19.104479794949089</v>
      </c>
      <c r="DQ205" s="81"/>
      <c r="DS205" s="50">
        <v>68.703335157144949</v>
      </c>
      <c r="DT205" s="50">
        <v>18.205024562432801</v>
      </c>
      <c r="DU205" s="50">
        <v>40.169082222337892</v>
      </c>
      <c r="DV205" s="50">
        <v>33.552852054676997</v>
      </c>
      <c r="DW205" s="50">
        <v>32.397058574081314</v>
      </c>
      <c r="DX205" s="50">
        <v>22.133719811351778</v>
      </c>
      <c r="DY205" s="50">
        <v>17.630147895595151</v>
      </c>
      <c r="DZ205" s="50">
        <v>20.726378282809847</v>
      </c>
      <c r="EA205" s="50">
        <v>24.265374158124317</v>
      </c>
      <c r="EB205" s="50">
        <v>32.586238001718655</v>
      </c>
      <c r="EC205" s="50">
        <v>18.142403700323605</v>
      </c>
      <c r="ED205" s="50">
        <v>50.040020425979087</v>
      </c>
      <c r="EF205" s="50">
        <v>73.980203341488675</v>
      </c>
      <c r="EG205" s="50">
        <v>45.129135929543516</v>
      </c>
      <c r="EH205" s="50">
        <v>83.793630184188544</v>
      </c>
      <c r="EI205" s="50">
        <v>33.056026244508992</v>
      </c>
      <c r="EJ205" s="50">
        <v>24.636090012786394</v>
      </c>
      <c r="EK205" s="50">
        <v>41.671064285677879</v>
      </c>
      <c r="EL205" s="50">
        <v>43.126196788961998</v>
      </c>
      <c r="EM205" s="50">
        <v>24.636090012786351</v>
      </c>
      <c r="EN205" s="50">
        <v>61.875381136541328</v>
      </c>
      <c r="EO205" s="50">
        <v>70.585224323737364</v>
      </c>
      <c r="EP205" s="50">
        <v>82.067113673457953</v>
      </c>
      <c r="EQ205" s="50">
        <v>74.04571103782682</v>
      </c>
      <c r="ES205" s="50">
        <v>10.783277044068052</v>
      </c>
      <c r="ET205" s="50">
        <v>6.6410149012915625</v>
      </c>
      <c r="EU205" s="50">
        <v>21.154694158577648</v>
      </c>
      <c r="EV205" s="50">
        <v>17.085838185171379</v>
      </c>
      <c r="EW205" s="50">
        <v>11.634210469164266</v>
      </c>
      <c r="EX205" s="50">
        <v>10.212568143018828</v>
      </c>
      <c r="EY205" s="50">
        <v>5.8677236466353131</v>
      </c>
      <c r="EZ205" s="50">
        <v>7.9803868173261323</v>
      </c>
      <c r="FA205" s="50">
        <v>12.624082124569691</v>
      </c>
      <c r="FB205" s="50">
        <v>9.0716378518751792</v>
      </c>
      <c r="FC205" s="50">
        <v>1.6719698277550619</v>
      </c>
      <c r="FD205" s="50">
        <v>7.8136194795974774</v>
      </c>
      <c r="FF205" s="50">
        <v>85.0266356172706</v>
      </c>
      <c r="FG205" s="50">
        <v>85.932769002048104</v>
      </c>
      <c r="FH205" s="50">
        <v>91.785930080181686</v>
      </c>
      <c r="FI205" s="50">
        <v>91.612327832950143</v>
      </c>
      <c r="FJ205" s="50">
        <v>44.921287214127133</v>
      </c>
      <c r="FK205" s="50">
        <v>7.4781491803130233</v>
      </c>
      <c r="FL205" s="50">
        <v>22.474964434540798</v>
      </c>
      <c r="FM205" s="50">
        <v>44.104556720447917</v>
      </c>
      <c r="FN205" s="50">
        <v>64.339842604403685</v>
      </c>
      <c r="FO205" s="50">
        <v>70.212954111240137</v>
      </c>
      <c r="FP205" s="50">
        <v>80.967061325044241</v>
      </c>
      <c r="FQ205" s="50">
        <v>79.00813373482157</v>
      </c>
      <c r="FS205" s="50">
        <v>14.963208001125182</v>
      </c>
      <c r="FT205" s="50">
        <v>6.4240844792476519</v>
      </c>
      <c r="FU205" s="50">
        <v>13.018861830638269</v>
      </c>
      <c r="FV205" s="50">
        <v>5.7020920919597184</v>
      </c>
      <c r="FW205" s="50">
        <v>1.7880616291388998</v>
      </c>
      <c r="FX205" s="50">
        <v>6.4742724132189915</v>
      </c>
      <c r="FY205" s="50">
        <v>7.7219829737058507</v>
      </c>
      <c r="FZ205" s="50">
        <v>11.32195330023551</v>
      </c>
      <c r="GA205" s="50">
        <v>9.0547110534360389</v>
      </c>
      <c r="GB205" s="50">
        <v>5.2662745022628918</v>
      </c>
      <c r="GC205" s="50">
        <v>7.0970566383520355</v>
      </c>
      <c r="GD205" s="50">
        <v>5.084534442780094</v>
      </c>
    </row>
    <row r="206" spans="4:186" ht="15.75" thickBot="1" x14ac:dyDescent="0.3">
      <c r="D206" s="39">
        <v>0.58333333333333304</v>
      </c>
      <c r="E206" s="50">
        <v>36.220138590493036</v>
      </c>
      <c r="F206" s="50">
        <v>31.376247185120491</v>
      </c>
      <c r="G206" s="50">
        <v>38.081646755293363</v>
      </c>
      <c r="H206" s="50">
        <v>17.183100788331579</v>
      </c>
      <c r="I206" s="50">
        <v>27.185563493090093</v>
      </c>
      <c r="J206" s="50">
        <v>24.592359671195982</v>
      </c>
      <c r="K206" s="50">
        <v>19.990807693091387</v>
      </c>
      <c r="L206" s="50">
        <v>21.918372868753433</v>
      </c>
      <c r="M206" s="50">
        <v>27.846415736097093</v>
      </c>
      <c r="N206" s="50">
        <v>37.246629295157895</v>
      </c>
      <c r="O206" s="50">
        <v>11.249116381208184</v>
      </c>
      <c r="P206" s="50">
        <v>9.0107999474420382</v>
      </c>
      <c r="R206" s="50">
        <v>31.415869212808197</v>
      </c>
      <c r="S206" s="50">
        <v>17.845725338005291</v>
      </c>
      <c r="T206" s="50">
        <v>32.349878399109286</v>
      </c>
      <c r="U206" s="50">
        <v>9.1811520628027683</v>
      </c>
      <c r="V206" s="50">
        <v>31.001498199101118</v>
      </c>
      <c r="W206" s="50">
        <v>13.517103254109271</v>
      </c>
      <c r="X206" s="50">
        <v>11.634210469164284</v>
      </c>
      <c r="Y206" s="50">
        <v>14.848840029143814</v>
      </c>
      <c r="Z206" s="50">
        <v>25.296929984904327</v>
      </c>
      <c r="AA206" s="50">
        <v>13.07118137365411</v>
      </c>
      <c r="AB206" s="50">
        <v>6.4074129880618491</v>
      </c>
      <c r="AC206" s="50">
        <v>12.026342410779966</v>
      </c>
      <c r="AE206" s="50">
        <v>22.737900086837303</v>
      </c>
      <c r="AF206" s="50">
        <v>10.831075675567197</v>
      </c>
      <c r="AG206" s="50">
        <v>61.478996243534347</v>
      </c>
      <c r="AH206" s="50">
        <v>31.595023254249185</v>
      </c>
      <c r="AI206" s="50">
        <v>18.408792791309224</v>
      </c>
      <c r="AJ206" s="50">
        <v>15.670635777719781</v>
      </c>
      <c r="AK206" s="50">
        <v>15.455824740095586</v>
      </c>
      <c r="AL206" s="50">
        <v>12.401878093403027</v>
      </c>
      <c r="AM206" s="50">
        <v>19.210999686138202</v>
      </c>
      <c r="AN206" s="50">
        <v>24.755618004396759</v>
      </c>
      <c r="AO206" s="50">
        <v>7.9493267063561852</v>
      </c>
      <c r="AP206" s="50">
        <v>21.771516589103584</v>
      </c>
      <c r="AR206" s="50">
        <v>31.237111300558848</v>
      </c>
      <c r="AS206" s="50">
        <v>7.677733516290429</v>
      </c>
      <c r="AT206" s="50">
        <v>12.326154488477911</v>
      </c>
      <c r="AU206" s="50">
        <v>28.475520489247636</v>
      </c>
      <c r="AV206" s="50">
        <v>19.612551390899387</v>
      </c>
      <c r="AW206" s="50">
        <v>11.249116381208175</v>
      </c>
      <c r="AX206" s="50">
        <v>9.9307313335548457</v>
      </c>
      <c r="AY206" s="50">
        <v>9.9739710320358999</v>
      </c>
      <c r="AZ206" s="50">
        <v>8.9086701638558878</v>
      </c>
      <c r="BA206" s="50">
        <v>11.804702138112368</v>
      </c>
      <c r="BB206" s="50">
        <v>10.766388995197545</v>
      </c>
      <c r="BC206" s="50">
        <v>9.1327489799718506</v>
      </c>
      <c r="BE206" s="50">
        <v>38.982428030492706</v>
      </c>
      <c r="BF206" s="50">
        <v>19.788798930930064</v>
      </c>
      <c r="BG206" s="50">
        <v>40.99181918062586</v>
      </c>
      <c r="BH206" s="50">
        <v>39.350262983004214</v>
      </c>
      <c r="BI206" s="50">
        <v>18.839972418840993</v>
      </c>
      <c r="BJ206" s="50">
        <v>13.40668498726431</v>
      </c>
      <c r="BK206" s="50">
        <v>24.319231026534549</v>
      </c>
      <c r="BL206" s="50">
        <v>19.578403021225313</v>
      </c>
      <c r="BM206" s="50">
        <v>33.803120933027031</v>
      </c>
      <c r="BN206" s="50">
        <v>53.701678688551596</v>
      </c>
      <c r="BO206" s="50">
        <v>23.740226322808557</v>
      </c>
      <c r="BP206" s="50">
        <v>11.731431782863014</v>
      </c>
      <c r="BR206" s="50">
        <v>40.060222980224147</v>
      </c>
      <c r="BS206" s="50">
        <v>43.138438116390745</v>
      </c>
      <c r="BT206" s="50">
        <v>32.823746093826053</v>
      </c>
      <c r="BU206" s="50">
        <v>21.153496293636248</v>
      </c>
      <c r="BV206" s="50">
        <v>23.117067995545963</v>
      </c>
      <c r="BW206" s="50">
        <v>27.314615406258667</v>
      </c>
      <c r="BX206" s="50">
        <v>14.341392697671253</v>
      </c>
      <c r="BY206" s="50">
        <v>16.998304176266394</v>
      </c>
      <c r="BZ206" s="50">
        <v>33.056026244508985</v>
      </c>
      <c r="CA206" s="50">
        <v>27.398504279699395</v>
      </c>
      <c r="CB206" s="50">
        <v>41.902248582725811</v>
      </c>
      <c r="CC206" s="50">
        <v>64.208822157343107</v>
      </c>
      <c r="CE206" s="50">
        <v>13.791272536723458</v>
      </c>
      <c r="CF206" s="50">
        <v>26.942048929668143</v>
      </c>
      <c r="CG206" s="50">
        <v>33.73680014747125</v>
      </c>
      <c r="CH206" s="50">
        <v>23.341462728821757</v>
      </c>
      <c r="CI206" s="50">
        <v>25.318528984757272</v>
      </c>
      <c r="CJ206" s="50">
        <v>9.5023923565999304</v>
      </c>
      <c r="CK206" s="50">
        <v>10.875704632156813</v>
      </c>
      <c r="CL206" s="50">
        <v>6.3677331836121649</v>
      </c>
      <c r="CM206" s="50">
        <v>12.544906928030501</v>
      </c>
      <c r="CN206" s="50">
        <v>18.673346274048498</v>
      </c>
      <c r="CO206" s="50">
        <v>7.8344907090077172</v>
      </c>
      <c r="CP206" s="50">
        <v>6.1927762475171821</v>
      </c>
      <c r="CR206" s="50">
        <v>43.815284208083007</v>
      </c>
      <c r="CS206" s="50">
        <v>10.831075675567202</v>
      </c>
      <c r="CT206" s="50">
        <v>27.655497441738039</v>
      </c>
      <c r="CU206" s="50">
        <v>35.589934568385843</v>
      </c>
      <c r="CV206" s="50">
        <v>12.579771193712791</v>
      </c>
      <c r="CW206" s="50">
        <v>20.274758328166769</v>
      </c>
      <c r="CX206" s="50">
        <v>8.9100089411161516</v>
      </c>
      <c r="CY206" s="50">
        <v>20.199164182943168</v>
      </c>
      <c r="CZ206" s="50">
        <v>26.100171766379297</v>
      </c>
      <c r="DA206" s="50">
        <v>19.68096720628257</v>
      </c>
      <c r="DB206" s="50">
        <v>12.387551056000696</v>
      </c>
      <c r="DC206" s="50">
        <v>9.4424244007137226</v>
      </c>
      <c r="DD206" s="81"/>
      <c r="DE206" s="50">
        <v>8.3787020616126764</v>
      </c>
      <c r="DF206" s="50">
        <v>23.245298814177076</v>
      </c>
      <c r="DG206" s="50">
        <v>22.58740151394494</v>
      </c>
      <c r="DH206" s="50">
        <v>35.589934568385864</v>
      </c>
      <c r="DI206" s="50">
        <v>26.889304134692878</v>
      </c>
      <c r="DJ206" s="50">
        <v>24.674562476828179</v>
      </c>
      <c r="DK206" s="50">
        <v>14.369276149425904</v>
      </c>
      <c r="DL206" s="50">
        <v>13.709988232533297</v>
      </c>
      <c r="DM206" s="50">
        <v>15.186946646486545</v>
      </c>
      <c r="DN206" s="50">
        <v>11.780244890085847</v>
      </c>
      <c r="DO206" s="50">
        <v>22.868871682340302</v>
      </c>
      <c r="DP206" s="50">
        <v>19.074910002963406</v>
      </c>
      <c r="DQ206" s="81"/>
      <c r="DS206" s="50">
        <v>55.940851148084661</v>
      </c>
      <c r="DT206" s="50">
        <v>15.462102208436283</v>
      </c>
      <c r="DU206" s="50">
        <v>36.271009564231434</v>
      </c>
      <c r="DV206" s="50">
        <v>33.85332357968192</v>
      </c>
      <c r="DW206" s="50">
        <v>34.716037440313968</v>
      </c>
      <c r="DX206" s="50">
        <v>22.479953697013599</v>
      </c>
      <c r="DY206" s="50">
        <v>17.984242642046443</v>
      </c>
      <c r="DZ206" s="50">
        <v>21.407248970932528</v>
      </c>
      <c r="EA206" s="50">
        <v>22.673856776403877</v>
      </c>
      <c r="EB206" s="50">
        <v>24.437732756485989</v>
      </c>
      <c r="EC206" s="50">
        <v>22.287159265705949</v>
      </c>
      <c r="ED206" s="50">
        <v>41.102358858279871</v>
      </c>
      <c r="EF206" s="50">
        <v>73.157931787221173</v>
      </c>
      <c r="EG206" s="50">
        <v>46.246360550605388</v>
      </c>
      <c r="EH206" s="50">
        <v>77.288138094483202</v>
      </c>
      <c r="EI206" s="50">
        <v>32.613097828371409</v>
      </c>
      <c r="EJ206" s="50">
        <v>24.279815748915968</v>
      </c>
      <c r="EK206" s="50">
        <v>39.908150712891434</v>
      </c>
      <c r="EL206" s="50">
        <v>41.435169870802724</v>
      </c>
      <c r="EM206" s="50">
        <v>23.926992984695296</v>
      </c>
      <c r="EN206" s="50">
        <v>65.596240510502312</v>
      </c>
      <c r="EO206" s="50">
        <v>67.534421447214811</v>
      </c>
      <c r="EP206" s="50">
        <v>80.308593127331918</v>
      </c>
      <c r="EQ206" s="50">
        <v>77.617490513602263</v>
      </c>
      <c r="ES206" s="50">
        <v>12.250739748949339</v>
      </c>
      <c r="ET206" s="50">
        <v>6.1596318290311389</v>
      </c>
      <c r="EU206" s="50">
        <v>22.624963703896309</v>
      </c>
      <c r="EV206" s="50">
        <v>14.278323802484742</v>
      </c>
      <c r="EW206" s="50">
        <v>11.634210469164273</v>
      </c>
      <c r="EX206" s="50">
        <v>9.4807468242534458</v>
      </c>
      <c r="EY206" s="50">
        <v>7.4157820952079154</v>
      </c>
      <c r="EZ206" s="50">
        <v>8.5925334582539303</v>
      </c>
      <c r="FA206" s="50">
        <v>11.446176752956632</v>
      </c>
      <c r="FB206" s="50">
        <v>7.1005085140884194</v>
      </c>
      <c r="FC206" s="50">
        <v>1.8581571430418031</v>
      </c>
      <c r="FD206" s="50">
        <v>5.9440590832357119</v>
      </c>
      <c r="FF206" s="50">
        <v>98.770034333839121</v>
      </c>
      <c r="FG206" s="50">
        <v>81.748485018435943</v>
      </c>
      <c r="FH206" s="50">
        <v>99.464524031526139</v>
      </c>
      <c r="FI206" s="50">
        <v>92.869734513297814</v>
      </c>
      <c r="FJ206" s="50">
        <v>42.218704976286894</v>
      </c>
      <c r="FK206" s="50">
        <v>6.8155539848621247</v>
      </c>
      <c r="FL206" s="50">
        <v>25.278040939685443</v>
      </c>
      <c r="FM206" s="50">
        <v>48.648343456416377</v>
      </c>
      <c r="FN206" s="50">
        <v>51.967082125829101</v>
      </c>
      <c r="FO206" s="50">
        <v>65.749323857242217</v>
      </c>
      <c r="FP206" s="50">
        <v>89.483270181566084</v>
      </c>
      <c r="FQ206" s="50">
        <v>91.226402242185983</v>
      </c>
      <c r="FS206" s="50">
        <v>14.064539552111308</v>
      </c>
      <c r="FT206" s="50">
        <v>7.0133239104825353</v>
      </c>
      <c r="FU206" s="50">
        <v>13.575225228362147</v>
      </c>
      <c r="FV206" s="50">
        <v>5.732969780080583</v>
      </c>
      <c r="FW206" s="50">
        <v>1.4179779804484318</v>
      </c>
      <c r="FX206" s="50">
        <v>6.5584986721731537</v>
      </c>
      <c r="FY206" s="50">
        <v>6.5296170517332879</v>
      </c>
      <c r="FZ206" s="50">
        <v>15.455824740095569</v>
      </c>
      <c r="GA206" s="50">
        <v>15.79314182420644</v>
      </c>
      <c r="GB206" s="50">
        <v>1.8442003461920335</v>
      </c>
      <c r="GC206" s="50">
        <v>7.8154595658163748</v>
      </c>
      <c r="GD206" s="50">
        <v>7.0660400864686332</v>
      </c>
    </row>
    <row r="207" spans="4:186" ht="15.75" thickBot="1" x14ac:dyDescent="0.3">
      <c r="D207" s="39">
        <v>0.625</v>
      </c>
      <c r="E207" s="50">
        <v>35.613392356964169</v>
      </c>
      <c r="F207" s="50">
        <v>34.930082216776327</v>
      </c>
      <c r="G207" s="50">
        <v>42.106171837074768</v>
      </c>
      <c r="H207" s="50">
        <v>15.640108573755475</v>
      </c>
      <c r="I207" s="50">
        <v>27.827715925892882</v>
      </c>
      <c r="J207" s="50">
        <v>19.738101776452538</v>
      </c>
      <c r="K207" s="50">
        <v>18.940422297792225</v>
      </c>
      <c r="L207" s="50">
        <v>19.041228592262371</v>
      </c>
      <c r="M207" s="50">
        <v>33.652810833313026</v>
      </c>
      <c r="N207" s="50">
        <v>32.114664502455703</v>
      </c>
      <c r="O207" s="50">
        <v>8.3005565771253682</v>
      </c>
      <c r="P207" s="50">
        <v>11.465368326584773</v>
      </c>
      <c r="R207" s="50">
        <v>30.041124594710105</v>
      </c>
      <c r="S207" s="50">
        <v>16.796253922327868</v>
      </c>
      <c r="T207" s="50">
        <v>30.041124594710094</v>
      </c>
      <c r="U207" s="50">
        <v>10.054295017169055</v>
      </c>
      <c r="V207" s="50">
        <v>31.047358396109388</v>
      </c>
      <c r="W207" s="50">
        <v>14.801359229426833</v>
      </c>
      <c r="X207" s="50">
        <v>10.85254842000035</v>
      </c>
      <c r="Y207" s="50">
        <v>11.658465243439695</v>
      </c>
      <c r="Z207" s="50">
        <v>25.255116885960128</v>
      </c>
      <c r="AA207" s="50">
        <v>12.528772183519862</v>
      </c>
      <c r="AB207" s="50">
        <v>6.9906025764146467</v>
      </c>
      <c r="AC207" s="50">
        <v>12.275843716044216</v>
      </c>
      <c r="AE207" s="50">
        <v>23.538995312595695</v>
      </c>
      <c r="AF207" s="50">
        <v>10.882326737494891</v>
      </c>
      <c r="AG207" s="50">
        <v>61.332617742590408</v>
      </c>
      <c r="AH207" s="50">
        <v>30.598359566105557</v>
      </c>
      <c r="AI207" s="50">
        <v>16.811739097065399</v>
      </c>
      <c r="AJ207" s="50">
        <v>17.542887654705112</v>
      </c>
      <c r="AK207" s="50">
        <v>16.90485005646773</v>
      </c>
      <c r="AL207" s="50">
        <v>11.441382208162922</v>
      </c>
      <c r="AM207" s="50">
        <v>19.315659866577814</v>
      </c>
      <c r="AN207" s="50">
        <v>19.818275786462696</v>
      </c>
      <c r="AO207" s="50">
        <v>8.2019761812335439</v>
      </c>
      <c r="AP207" s="50">
        <v>28.9203048990755</v>
      </c>
      <c r="AR207" s="50">
        <v>25.56236547785889</v>
      </c>
      <c r="AS207" s="50">
        <v>7.0322959216114551</v>
      </c>
      <c r="AT207" s="50">
        <v>12.326154488477911</v>
      </c>
      <c r="AU207" s="50">
        <v>23.580180393845836</v>
      </c>
      <c r="AV207" s="50">
        <v>18.739878324212405</v>
      </c>
      <c r="AW207" s="50">
        <v>11.224644055392522</v>
      </c>
      <c r="AX207" s="50">
        <v>9.6527157435538324</v>
      </c>
      <c r="AY207" s="50">
        <v>9.7376988152861372</v>
      </c>
      <c r="AZ207" s="50">
        <v>8.3203669663355502</v>
      </c>
      <c r="BA207" s="50">
        <v>9.7590222357830925</v>
      </c>
      <c r="BB207" s="50">
        <v>9.7426714989709708</v>
      </c>
      <c r="BC207" s="50">
        <v>6.6115778214405942</v>
      </c>
      <c r="BE207" s="50">
        <v>36.577235989863453</v>
      </c>
      <c r="BF207" s="50">
        <v>17.141371743686783</v>
      </c>
      <c r="BG207" s="50">
        <v>53.035136751834166</v>
      </c>
      <c r="BH207" s="50">
        <v>50.559019468647278</v>
      </c>
      <c r="BI207" s="50">
        <v>19.68096720628257</v>
      </c>
      <c r="BJ207" s="50">
        <v>16.195692975295611</v>
      </c>
      <c r="BK207" s="50">
        <v>24.636090012786347</v>
      </c>
      <c r="BL207" s="50">
        <v>21.190651138127631</v>
      </c>
      <c r="BM207" s="50">
        <v>33.652810833313019</v>
      </c>
      <c r="BN207" s="50">
        <v>55.940851148084725</v>
      </c>
      <c r="BO207" s="50">
        <v>21.942912936864676</v>
      </c>
      <c r="BP207" s="50">
        <v>12.026342410779966</v>
      </c>
      <c r="BR207" s="50">
        <v>35.362594743819393</v>
      </c>
      <c r="BS207" s="50">
        <v>39.692345039157722</v>
      </c>
      <c r="BT207" s="50">
        <v>35.865372975529802</v>
      </c>
      <c r="BU207" s="50">
        <v>22.133719811351778</v>
      </c>
      <c r="BV207" s="50">
        <v>27.441225432530857</v>
      </c>
      <c r="BW207" s="50">
        <v>28.930634809050204</v>
      </c>
      <c r="BX207" s="50">
        <v>18.474695328348822</v>
      </c>
      <c r="BY207" s="50">
        <v>19.171709574306956</v>
      </c>
      <c r="BZ207" s="50">
        <v>33.953877940538341</v>
      </c>
      <c r="CA207" s="50">
        <v>23.888002781097583</v>
      </c>
      <c r="CB207" s="50">
        <v>33.502946978000274</v>
      </c>
      <c r="CC207" s="50">
        <v>71.909149847790829</v>
      </c>
      <c r="CE207" s="50">
        <v>11.878276940384135</v>
      </c>
      <c r="CF207" s="50">
        <v>26.942048929668122</v>
      </c>
      <c r="CG207" s="50">
        <v>32.16161575892</v>
      </c>
      <c r="CH207" s="50">
        <v>22.364144203880784</v>
      </c>
      <c r="CI207" s="50">
        <v>26.178794998182916</v>
      </c>
      <c r="CJ207" s="50">
        <v>11.054330851256495</v>
      </c>
      <c r="CK207" s="50">
        <v>11.417429566523399</v>
      </c>
      <c r="CL207" s="50">
        <v>6.7942996738410004</v>
      </c>
      <c r="CM207" s="50">
        <v>11.054330851256495</v>
      </c>
      <c r="CN207" s="50">
        <v>16.442714239493043</v>
      </c>
      <c r="CO207" s="50">
        <v>5.9522403872440011</v>
      </c>
      <c r="CP207" s="50">
        <v>5.2521431828810305</v>
      </c>
      <c r="CR207" s="50">
        <v>38.450856838609781</v>
      </c>
      <c r="CS207" s="50">
        <v>11.088947728606961</v>
      </c>
      <c r="CT207" s="50">
        <v>25.359060240118513</v>
      </c>
      <c r="CU207" s="50">
        <v>38.30464708831088</v>
      </c>
      <c r="CV207" s="50">
        <v>13.281861269088449</v>
      </c>
      <c r="CW207" s="50">
        <v>19.809102074625709</v>
      </c>
      <c r="CX207" s="50">
        <v>11.853718139883872</v>
      </c>
      <c r="CY207" s="50">
        <v>17.407252835824501</v>
      </c>
      <c r="CZ207" s="50">
        <v>19.171683460736904</v>
      </c>
      <c r="DA207" s="50">
        <v>19.239096892618864</v>
      </c>
      <c r="DB207" s="50">
        <v>9.7206624602392822</v>
      </c>
      <c r="DC207" s="50">
        <v>7.1005085140884265</v>
      </c>
      <c r="DD207" s="81"/>
      <c r="DE207" s="50">
        <v>8.7304843640726748</v>
      </c>
      <c r="DF207" s="50">
        <v>25.744803690644368</v>
      </c>
      <c r="DG207" s="50">
        <v>26.931494457760298</v>
      </c>
      <c r="DH207" s="50">
        <v>40.754830360473441</v>
      </c>
      <c r="DI207" s="50">
        <v>28.087381903596825</v>
      </c>
      <c r="DJ207" s="50">
        <v>26.014830672986697</v>
      </c>
      <c r="DK207" s="50">
        <v>13.548379042551028</v>
      </c>
      <c r="DL207" s="50">
        <v>15.514480559003507</v>
      </c>
      <c r="DM207" s="50">
        <v>13.106138827073462</v>
      </c>
      <c r="DN207" s="50">
        <v>13.737047412034098</v>
      </c>
      <c r="DO207" s="50">
        <v>19.276701579229421</v>
      </c>
      <c r="DP207" s="50">
        <v>19.176192499986396</v>
      </c>
      <c r="DQ207" s="81"/>
      <c r="DS207" s="50">
        <v>58.453633462356009</v>
      </c>
      <c r="DT207" s="50">
        <v>16.119977602541166</v>
      </c>
      <c r="DU207" s="50">
        <v>53.902724698266894</v>
      </c>
      <c r="DV207" s="50">
        <v>31.327290057123456</v>
      </c>
      <c r="DW207" s="50">
        <v>35.112977352553287</v>
      </c>
      <c r="DX207" s="50">
        <v>21.414494204051636</v>
      </c>
      <c r="DY207" s="50">
        <v>15.691338049285989</v>
      </c>
      <c r="DZ207" s="50">
        <v>21.371047317439412</v>
      </c>
      <c r="EA207" s="50">
        <v>22.172013435760153</v>
      </c>
      <c r="EB207" s="50">
        <v>28.743602915285507</v>
      </c>
      <c r="EC207" s="50">
        <v>15.246855637315795</v>
      </c>
      <c r="ED207" s="50">
        <v>40.169082222337906</v>
      </c>
      <c r="EF207" s="50">
        <v>87.223533001180655</v>
      </c>
      <c r="EG207" s="50">
        <v>50.218109457358572</v>
      </c>
      <c r="EH207" s="50">
        <v>67.009739062936731</v>
      </c>
      <c r="EI207" s="50">
        <v>31.260434274319326</v>
      </c>
      <c r="EJ207" s="50">
        <v>23.002878514210469</v>
      </c>
      <c r="EK207" s="50">
        <v>37.978343290158719</v>
      </c>
      <c r="EL207" s="50">
        <v>38.982428030492706</v>
      </c>
      <c r="EM207" s="50">
        <v>22.288399554304725</v>
      </c>
      <c r="EN207" s="50">
        <v>65.438304204782696</v>
      </c>
      <c r="EO207" s="50">
        <v>64.865001133407077</v>
      </c>
      <c r="EP207" s="50">
        <v>98.201581931501138</v>
      </c>
      <c r="EQ207" s="50">
        <v>80.708466119662916</v>
      </c>
      <c r="ES207" s="50">
        <v>9.6739149652931271</v>
      </c>
      <c r="ET207" s="50">
        <v>5.8352095520811496</v>
      </c>
      <c r="EU207" s="50">
        <v>21.698335082088221</v>
      </c>
      <c r="EV207" s="50">
        <v>15.216881486723269</v>
      </c>
      <c r="EW207" s="50">
        <v>14.763447548674153</v>
      </c>
      <c r="EX207" s="50">
        <v>9.1811520628027683</v>
      </c>
      <c r="EY207" s="50">
        <v>7.152421044163451</v>
      </c>
      <c r="EZ207" s="50">
        <v>9.112348207967651</v>
      </c>
      <c r="FA207" s="50">
        <v>10.647904491827607</v>
      </c>
      <c r="FB207" s="50">
        <v>5.9440590832357048</v>
      </c>
      <c r="FC207" s="50">
        <v>1.7223776344001567</v>
      </c>
      <c r="FD207" s="50">
        <v>4.974800116985346</v>
      </c>
      <c r="FF207" s="50">
        <v>93.878056132900952</v>
      </c>
      <c r="FG207" s="50">
        <v>86.069832718033723</v>
      </c>
      <c r="FH207" s="50">
        <v>97.506237009492054</v>
      </c>
      <c r="FI207" s="50">
        <v>86.351934833721202</v>
      </c>
      <c r="FJ207" s="50">
        <v>42.955061287435925</v>
      </c>
      <c r="FK207" s="50">
        <v>6.2750782187661871</v>
      </c>
      <c r="FL207" s="50">
        <v>23.384978385093735</v>
      </c>
      <c r="FM207" s="50">
        <v>44.220621283936083</v>
      </c>
      <c r="FN207" s="50">
        <v>38.687690735952458</v>
      </c>
      <c r="FO207" s="50">
        <v>56.978902563662864</v>
      </c>
      <c r="FP207" s="50">
        <v>76.919477012021801</v>
      </c>
      <c r="FQ207" s="50">
        <v>94.279634778904537</v>
      </c>
      <c r="FS207" s="50">
        <v>13.494792898930729</v>
      </c>
      <c r="FT207" s="50">
        <v>7.5575624940294999</v>
      </c>
      <c r="FU207" s="50">
        <v>15.691338049286001</v>
      </c>
      <c r="FV207" s="50">
        <v>7.9685744624296175</v>
      </c>
      <c r="FW207" s="50">
        <v>8.9100089411161623</v>
      </c>
      <c r="FX207" s="50">
        <v>8.2413141296221522</v>
      </c>
      <c r="FY207" s="50">
        <v>6.8110757148516274</v>
      </c>
      <c r="FZ207" s="50">
        <v>15.720944339692297</v>
      </c>
      <c r="GA207" s="50">
        <v>11.273624251426906</v>
      </c>
      <c r="GB207" s="50">
        <v>6.5951311179900118</v>
      </c>
      <c r="GC207" s="50">
        <v>8.6416335310217622</v>
      </c>
      <c r="GD207" s="50">
        <v>9.5682285599609855</v>
      </c>
    </row>
    <row r="208" spans="4:186" ht="15.75" thickBot="1" x14ac:dyDescent="0.3">
      <c r="D208" s="39">
        <v>0.66666666666666696</v>
      </c>
      <c r="E208" s="50">
        <v>29.320529005159539</v>
      </c>
      <c r="F208" s="50">
        <v>34.656050399231944</v>
      </c>
      <c r="G208" s="50">
        <v>36.885181174844242</v>
      </c>
      <c r="H208" s="50">
        <v>14.364626399872026</v>
      </c>
      <c r="I208" s="50">
        <v>22.474964434540798</v>
      </c>
      <c r="J208" s="50">
        <v>18.041550544980574</v>
      </c>
      <c r="K208" s="50">
        <v>19.68096720628257</v>
      </c>
      <c r="L208" s="50">
        <v>19.340473658921546</v>
      </c>
      <c r="M208" s="50">
        <v>34.765490477672692</v>
      </c>
      <c r="N208" s="50">
        <v>31.508450300331056</v>
      </c>
      <c r="O208" s="50">
        <v>7.2406689862424836</v>
      </c>
      <c r="P208" s="50">
        <v>11.829193213585837</v>
      </c>
      <c r="R208" s="50">
        <v>30.500013175101618</v>
      </c>
      <c r="S208" s="50">
        <v>14.948880002097694</v>
      </c>
      <c r="T208" s="50">
        <v>25.197194388228301</v>
      </c>
      <c r="U208" s="50">
        <v>9.5240708099018061</v>
      </c>
      <c r="V208" s="50">
        <v>29.275878461051033</v>
      </c>
      <c r="W208" s="50">
        <v>12.997973167427705</v>
      </c>
      <c r="X208" s="50">
        <v>13.308354335628067</v>
      </c>
      <c r="Y208" s="50">
        <v>12.376602534421188</v>
      </c>
      <c r="Z208" s="50">
        <v>20.419491335193392</v>
      </c>
      <c r="AA208" s="50">
        <v>8.4366636697345374</v>
      </c>
      <c r="AB208" s="50">
        <v>6.8852183954960049</v>
      </c>
      <c r="AC208" s="50">
        <v>11.369624620080675</v>
      </c>
      <c r="AE208" s="50">
        <v>22.362901106856473</v>
      </c>
      <c r="AF208" s="50">
        <v>8.0666665519622391</v>
      </c>
      <c r="AG208" s="50">
        <v>57.888867981170421</v>
      </c>
      <c r="AH208" s="50">
        <v>24.922269574145684</v>
      </c>
      <c r="AI208" s="50">
        <v>14.848840029143814</v>
      </c>
      <c r="AJ208" s="50">
        <v>15.488067110168227</v>
      </c>
      <c r="AK208" s="50">
        <v>16.169517851855762</v>
      </c>
      <c r="AL208" s="50">
        <v>11.489387945166573</v>
      </c>
      <c r="AM208" s="50">
        <v>16.892415448612841</v>
      </c>
      <c r="AN208" s="50">
        <v>18.114170444775695</v>
      </c>
      <c r="AO208" s="50">
        <v>5.841919259609984</v>
      </c>
      <c r="AP208" s="50">
        <v>18.806568220210256</v>
      </c>
      <c r="AR208" s="50">
        <v>24.596333016675899</v>
      </c>
      <c r="AS208" s="50">
        <v>4.9908661692346996</v>
      </c>
      <c r="AT208" s="50">
        <v>13.255403385898958</v>
      </c>
      <c r="AU208" s="50">
        <v>21.56459525458094</v>
      </c>
      <c r="AV208" s="50">
        <v>19.921675278267685</v>
      </c>
      <c r="AW208" s="50">
        <v>9.5457822091750089</v>
      </c>
      <c r="AX208" s="50">
        <v>10.898893760032191</v>
      </c>
      <c r="AY208" s="50">
        <v>10.991979896275764</v>
      </c>
      <c r="AZ208" s="50">
        <v>7.2768722642977952</v>
      </c>
      <c r="BA208" s="50">
        <v>7.3449311552808965</v>
      </c>
      <c r="BB208" s="50">
        <v>8.5403654243028502</v>
      </c>
      <c r="BC208" s="50">
        <v>5.6278470397071398</v>
      </c>
      <c r="BE208" s="50">
        <v>36.679693174067111</v>
      </c>
      <c r="BF208" s="50">
        <v>17.845725338005302</v>
      </c>
      <c r="BG208" s="50">
        <v>51.588206882508644</v>
      </c>
      <c r="BH208" s="50">
        <v>51.629488454477048</v>
      </c>
      <c r="BI208" s="50">
        <v>21.661805906123671</v>
      </c>
      <c r="BJ208" s="50">
        <v>14.742623745577156</v>
      </c>
      <c r="BK208" s="50">
        <v>34.273068804289416</v>
      </c>
      <c r="BL208" s="50">
        <v>20.164338045475372</v>
      </c>
      <c r="BM208" s="50">
        <v>31.375560141178973</v>
      </c>
      <c r="BN208" s="50">
        <v>48.836578454905947</v>
      </c>
      <c r="BO208" s="50">
        <v>16.956726606024613</v>
      </c>
      <c r="BP208" s="50">
        <v>11.038721066529749</v>
      </c>
      <c r="BR208" s="50">
        <v>31.377118065645327</v>
      </c>
      <c r="BS208" s="50">
        <v>40.293734056670282</v>
      </c>
      <c r="BT208" s="50">
        <v>35.814882077772992</v>
      </c>
      <c r="BU208" s="50">
        <v>20.7476555030666</v>
      </c>
      <c r="BV208" s="50">
        <v>31.330402761064871</v>
      </c>
      <c r="BW208" s="50">
        <v>27.051273319651528</v>
      </c>
      <c r="BX208" s="50">
        <v>17.98424264204645</v>
      </c>
      <c r="BY208" s="50">
        <v>21.047067317733489</v>
      </c>
      <c r="BZ208" s="50">
        <v>34.714389813915048</v>
      </c>
      <c r="CA208" s="50">
        <v>24.875531984880933</v>
      </c>
      <c r="CB208" s="50">
        <v>25.296929984904292</v>
      </c>
      <c r="CC208" s="50">
        <v>63.030056081626824</v>
      </c>
      <c r="CE208" s="50">
        <v>9.6527157435538431</v>
      </c>
      <c r="CF208" s="50">
        <v>25.249147350004886</v>
      </c>
      <c r="CG208" s="50">
        <v>30.958348449004244</v>
      </c>
      <c r="CH208" s="50">
        <v>20.7476555030666</v>
      </c>
      <c r="CI208" s="50">
        <v>26.220238993130668</v>
      </c>
      <c r="CJ208" s="50">
        <v>11.520663570506576</v>
      </c>
      <c r="CK208" s="50">
        <v>12.477911194921044</v>
      </c>
      <c r="CL208" s="50">
        <v>7.1350888520893605</v>
      </c>
      <c r="CM208" s="50">
        <v>8.4398915731569044</v>
      </c>
      <c r="CN208" s="50">
        <v>14.93456115249457</v>
      </c>
      <c r="CO208" s="50">
        <v>1.6520853614847275</v>
      </c>
      <c r="CP208" s="50">
        <v>1.6407712030619062</v>
      </c>
      <c r="CR208" s="50">
        <v>32.161615758919979</v>
      </c>
      <c r="CS208" s="50">
        <v>7.2626351909257583</v>
      </c>
      <c r="CT208" s="50">
        <v>19.306641934248688</v>
      </c>
      <c r="CU208" s="50">
        <v>36.904055881463421</v>
      </c>
      <c r="CV208" s="50">
        <v>12.810979771312118</v>
      </c>
      <c r="CW208" s="50">
        <v>19.171683460736915</v>
      </c>
      <c r="CX208" s="50">
        <v>11.417429566523378</v>
      </c>
      <c r="CY208" s="50">
        <v>16.442714239493032</v>
      </c>
      <c r="CZ208" s="50">
        <v>18.481294219343145</v>
      </c>
      <c r="DA208" s="50">
        <v>13.682964610424857</v>
      </c>
      <c r="DB208" s="50">
        <v>6.0318857302761977</v>
      </c>
      <c r="DC208" s="50">
        <v>4.8935436579219385</v>
      </c>
      <c r="DD208" s="81"/>
      <c r="DE208" s="50">
        <v>7.3980268383623482</v>
      </c>
      <c r="DF208" s="50">
        <v>25.204405811661005</v>
      </c>
      <c r="DG208" s="50">
        <v>26.261726705368591</v>
      </c>
      <c r="DH208" s="50">
        <v>40.98261649731505</v>
      </c>
      <c r="DI208" s="50">
        <v>34.420303743891935</v>
      </c>
      <c r="DJ208" s="50">
        <v>21.904883633484239</v>
      </c>
      <c r="DK208" s="50">
        <v>16.442714239493043</v>
      </c>
      <c r="DL208" s="50">
        <v>17.662144526444528</v>
      </c>
      <c r="DM208" s="50">
        <v>13.964838989485134</v>
      </c>
      <c r="DN208" s="50">
        <v>10.668480883312784</v>
      </c>
      <c r="DO208" s="50">
        <v>15.793141824206447</v>
      </c>
      <c r="DP208" s="50">
        <v>19.037407370181327</v>
      </c>
      <c r="DQ208" s="81"/>
      <c r="DS208" s="50">
        <v>55.734765534800488</v>
      </c>
      <c r="DT208" s="50">
        <v>15.139985544179709</v>
      </c>
      <c r="DU208" s="50">
        <v>43.012056053941045</v>
      </c>
      <c r="DV208" s="50">
        <v>27.44692493931807</v>
      </c>
      <c r="DW208" s="50">
        <v>30.497437734457495</v>
      </c>
      <c r="DX208" s="50">
        <v>20.784333730593325</v>
      </c>
      <c r="DY208" s="50">
        <v>15.193702691796499</v>
      </c>
      <c r="DZ208" s="50">
        <v>19.68096720628257</v>
      </c>
      <c r="EA208" s="50">
        <v>18.277458262393694</v>
      </c>
      <c r="EB208" s="50">
        <v>20.025433795725803</v>
      </c>
      <c r="EC208" s="50">
        <v>12.231516569080217</v>
      </c>
      <c r="ED208" s="50">
        <v>30.364189466819074</v>
      </c>
      <c r="EF208" s="50">
        <v>73.381580201275341</v>
      </c>
      <c r="EG208" s="50">
        <v>50.289005601427249</v>
      </c>
      <c r="EH208" s="50">
        <v>60.314468761973544</v>
      </c>
      <c r="EI208" s="50">
        <v>29.762013235509237</v>
      </c>
      <c r="EJ208" s="50">
        <v>20.094805906667261</v>
      </c>
      <c r="EK208" s="50">
        <v>37.170702656617316</v>
      </c>
      <c r="EL208" s="50">
        <v>36.474969778920766</v>
      </c>
      <c r="EM208" s="50">
        <v>19.715234698082639</v>
      </c>
      <c r="EN208" s="50">
        <v>63.022608948073767</v>
      </c>
      <c r="EO208" s="50">
        <v>64.499908177572195</v>
      </c>
      <c r="EP208" s="50">
        <v>93.593391540097926</v>
      </c>
      <c r="EQ208" s="50">
        <v>81.899088294634197</v>
      </c>
      <c r="ES208" s="50">
        <v>8.1117228583149679</v>
      </c>
      <c r="ET208" s="50">
        <v>6.1422644562962523</v>
      </c>
      <c r="EU208" s="50">
        <v>18.606971882697326</v>
      </c>
      <c r="EV208" s="50">
        <v>14.919297794324239</v>
      </c>
      <c r="EW208" s="50">
        <v>14.593645991592862</v>
      </c>
      <c r="EX208" s="50">
        <v>9.6111143329818507</v>
      </c>
      <c r="EY208" s="50">
        <v>8.1117228583149714</v>
      </c>
      <c r="EZ208" s="50">
        <v>9.194133943883612</v>
      </c>
      <c r="FA208" s="50">
        <v>9.964591801096315</v>
      </c>
      <c r="FB208" s="50">
        <v>5.0294677638061325</v>
      </c>
      <c r="FC208" s="50">
        <v>0</v>
      </c>
      <c r="FD208" s="50">
        <v>1.4484867174734739</v>
      </c>
      <c r="FF208" s="50">
        <v>85.168899897248238</v>
      </c>
      <c r="FG208" s="50">
        <v>78.925972220862448</v>
      </c>
      <c r="FH208" s="50">
        <v>87.026457783649406</v>
      </c>
      <c r="FI208" s="50">
        <v>84.898996682415273</v>
      </c>
      <c r="FJ208" s="50">
        <v>42.049980334033876</v>
      </c>
      <c r="FK208" s="50">
        <v>6.2259263943167733</v>
      </c>
      <c r="FL208" s="50">
        <v>21.881597083024861</v>
      </c>
      <c r="FM208" s="50">
        <v>42.955061287435846</v>
      </c>
      <c r="FN208" s="50">
        <v>42.134286351061142</v>
      </c>
      <c r="FO208" s="50">
        <v>55.734765534800488</v>
      </c>
      <c r="FP208" s="50">
        <v>78.845050177726534</v>
      </c>
      <c r="FQ208" s="50">
        <v>88.83568674521122</v>
      </c>
      <c r="FS208" s="50">
        <v>10.922115827004149</v>
      </c>
      <c r="FT208" s="50">
        <v>6.9189755348596371</v>
      </c>
      <c r="FU208" s="50">
        <v>12.759357349559211</v>
      </c>
      <c r="FV208" s="50">
        <v>5.7794950076041633</v>
      </c>
      <c r="FW208" s="50">
        <v>1.8339071587760185</v>
      </c>
      <c r="FX208" s="50">
        <v>9.4591341878464377</v>
      </c>
      <c r="FY208" s="50">
        <v>11.203358389660718</v>
      </c>
      <c r="FZ208" s="50">
        <v>13.818438528667253</v>
      </c>
      <c r="GA208" s="50">
        <v>10.861806956472817</v>
      </c>
      <c r="GB208" s="50">
        <v>1.5289403057900617</v>
      </c>
      <c r="GC208" s="50">
        <v>7.5151391341164757</v>
      </c>
      <c r="GD208" s="50">
        <v>10.017336062888694</v>
      </c>
    </row>
    <row r="209" spans="4:186" ht="15.75" thickBot="1" x14ac:dyDescent="0.3">
      <c r="D209" s="39">
        <v>0.70833333333333304</v>
      </c>
      <c r="E209" s="50">
        <v>27.441225432530867</v>
      </c>
      <c r="F209" s="50">
        <v>30.399270091893023</v>
      </c>
      <c r="G209" s="50">
        <v>30.364189466819095</v>
      </c>
      <c r="H209" s="50">
        <v>9.6111143329818347</v>
      </c>
      <c r="I209" s="50">
        <v>18.973984763054421</v>
      </c>
      <c r="J209" s="50">
        <v>16.478352270146875</v>
      </c>
      <c r="K209" s="50">
        <v>18.049128602355072</v>
      </c>
      <c r="L209" s="50">
        <v>18.081630026612547</v>
      </c>
      <c r="M209" s="50">
        <v>29.390572765120407</v>
      </c>
      <c r="N209" s="50">
        <v>33.833884404974718</v>
      </c>
      <c r="O209" s="50">
        <v>6.4074129880618456</v>
      </c>
      <c r="P209" s="50">
        <v>10.192053137582285</v>
      </c>
      <c r="R209" s="50">
        <v>30.95834844900423</v>
      </c>
      <c r="S209" s="50">
        <v>13.212955439043171</v>
      </c>
      <c r="T209" s="50">
        <v>17.919512376828756</v>
      </c>
      <c r="U209" s="50">
        <v>8.7642080792433426</v>
      </c>
      <c r="V209" s="50">
        <v>26.595204991177724</v>
      </c>
      <c r="W209" s="50">
        <v>11.446176752956632</v>
      </c>
      <c r="X209" s="50">
        <v>11.15615329011557</v>
      </c>
      <c r="Y209" s="50">
        <v>11.08559455423336</v>
      </c>
      <c r="Z209" s="50">
        <v>16.541608831825904</v>
      </c>
      <c r="AA209" s="50">
        <v>6.3837997862645759</v>
      </c>
      <c r="AB209" s="50">
        <v>6.6434522691047668</v>
      </c>
      <c r="AC209" s="50">
        <v>10.148184963460004</v>
      </c>
      <c r="AE209" s="50">
        <v>18.573843750632431</v>
      </c>
      <c r="AF209" s="50">
        <v>6.6776380629569587</v>
      </c>
      <c r="AG209" s="50">
        <v>50.040020425979108</v>
      </c>
      <c r="AH209" s="50">
        <v>28.520815582285554</v>
      </c>
      <c r="AI209" s="50">
        <v>12.528772183519855</v>
      </c>
      <c r="AJ209" s="50">
        <v>14.106757004687353</v>
      </c>
      <c r="AK209" s="50">
        <v>19.041228592262371</v>
      </c>
      <c r="AL209" s="50">
        <v>9.866106387265388</v>
      </c>
      <c r="AM209" s="50">
        <v>16.040065989393902</v>
      </c>
      <c r="AN209" s="50">
        <v>19.27284968649629</v>
      </c>
      <c r="AO209" s="50">
        <v>6.1283940864049402</v>
      </c>
      <c r="AP209" s="50">
        <v>20.797358968793834</v>
      </c>
      <c r="AR209" s="50">
        <v>19.408255631210594</v>
      </c>
      <c r="AS209" s="50">
        <v>1.6773229821634232</v>
      </c>
      <c r="AT209" s="50">
        <v>11.441382208162922</v>
      </c>
      <c r="AU209" s="50">
        <v>22.095470304017322</v>
      </c>
      <c r="AV209" s="50">
        <v>18.016666148625557</v>
      </c>
      <c r="AW209" s="50">
        <v>14.684043852322059</v>
      </c>
      <c r="AX209" s="50">
        <v>8.6711831642025317</v>
      </c>
      <c r="AY209" s="50">
        <v>8.0740523790443035</v>
      </c>
      <c r="AZ209" s="50">
        <v>6.3741565858016873</v>
      </c>
      <c r="BA209" s="50">
        <v>6.4321617010340253</v>
      </c>
      <c r="BB209" s="50">
        <v>5.1940019071475971</v>
      </c>
      <c r="BC209" s="50">
        <v>1.7330738981642977</v>
      </c>
      <c r="BE209" s="50">
        <v>31.185210304556271</v>
      </c>
      <c r="BF209" s="50">
        <v>14.822373934141796</v>
      </c>
      <c r="BG209" s="50">
        <v>46.584872630083879</v>
      </c>
      <c r="BH209" s="50">
        <v>43.248169285266812</v>
      </c>
      <c r="BI209" s="50">
        <v>18.474695328348808</v>
      </c>
      <c r="BJ209" s="50">
        <v>12.413685121351351</v>
      </c>
      <c r="BK209" s="50">
        <v>26.303258157942196</v>
      </c>
      <c r="BL209" s="50">
        <v>19.544294312835586</v>
      </c>
      <c r="BM209" s="50">
        <v>25.213349887451134</v>
      </c>
      <c r="BN209" s="50">
        <v>42.614149699572899</v>
      </c>
      <c r="BO209" s="50">
        <v>18.108744332846307</v>
      </c>
      <c r="BP209" s="50">
        <v>9.6315475148232643</v>
      </c>
      <c r="BR209" s="50">
        <v>29.320529005159511</v>
      </c>
      <c r="BS209" s="50">
        <v>37.002946730361259</v>
      </c>
      <c r="BT209" s="50">
        <v>29.679368850199957</v>
      </c>
      <c r="BU209" s="50">
        <v>22.790732097358536</v>
      </c>
      <c r="BV209" s="50">
        <v>29.905123734571351</v>
      </c>
      <c r="BW209" s="50">
        <v>27.138865070362638</v>
      </c>
      <c r="BX209" s="50">
        <v>19.921675278267696</v>
      </c>
      <c r="BY209" s="50">
        <v>19.070923924764191</v>
      </c>
      <c r="BZ209" s="50">
        <v>36.269313098185144</v>
      </c>
      <c r="CA209" s="50">
        <v>19.476195787727299</v>
      </c>
      <c r="CB209" s="50">
        <v>22.751729141598958</v>
      </c>
      <c r="CC209" s="50">
        <v>46.5848726300839</v>
      </c>
      <c r="CE209" s="50">
        <v>7.8136194795974818</v>
      </c>
      <c r="CF209" s="50">
        <v>21.875034310264642</v>
      </c>
      <c r="CG209" s="50">
        <v>28.831863661050626</v>
      </c>
      <c r="CH209" s="50">
        <v>19.667271335370931</v>
      </c>
      <c r="CI209" s="50">
        <v>26.178794998182951</v>
      </c>
      <c r="CJ209" s="50">
        <v>11.372011692216509</v>
      </c>
      <c r="CK209" s="50">
        <v>12.862741243275355</v>
      </c>
      <c r="CL209" s="50">
        <v>7.0660400864686261</v>
      </c>
      <c r="CM209" s="50">
        <v>6.2915194633915581</v>
      </c>
      <c r="CN209" s="50">
        <v>12.888674181529948</v>
      </c>
      <c r="CO209" s="50">
        <v>1.2784295038389919</v>
      </c>
      <c r="CP209" s="50">
        <v>1.379385968625169</v>
      </c>
      <c r="CR209" s="50">
        <v>31.330402761064871</v>
      </c>
      <c r="CS209" s="50">
        <v>6.9189755348596247</v>
      </c>
      <c r="CT209" s="50">
        <v>15.809986607651268</v>
      </c>
      <c r="CU209" s="50">
        <v>30.419540775883426</v>
      </c>
      <c r="CV209" s="50">
        <v>10.875704632156809</v>
      </c>
      <c r="CW209" s="50">
        <v>13.851992353784572</v>
      </c>
      <c r="CX209" s="50">
        <v>14.481171374778649</v>
      </c>
      <c r="CY209" s="50">
        <v>13.123640901985896</v>
      </c>
      <c r="CZ209" s="50">
        <v>17.608838291260103</v>
      </c>
      <c r="DA209" s="50">
        <v>8.8299194546076532</v>
      </c>
      <c r="DB209" s="50">
        <v>6.524721063145658</v>
      </c>
      <c r="DC209" s="50">
        <v>6.0987103802193792</v>
      </c>
      <c r="DD209" s="81"/>
      <c r="DE209" s="50">
        <v>8.3210065353856688</v>
      </c>
      <c r="DF209" s="50">
        <v>23.202957660996624</v>
      </c>
      <c r="DG209" s="50">
        <v>27.100697071119718</v>
      </c>
      <c r="DH209" s="50">
        <v>39.628552358616339</v>
      </c>
      <c r="DI209" s="50">
        <v>34.864537399623735</v>
      </c>
      <c r="DJ209" s="50">
        <v>23.104361655781553</v>
      </c>
      <c r="DK209" s="50">
        <v>17.249197635653857</v>
      </c>
      <c r="DL209" s="50">
        <v>19.306641934248699</v>
      </c>
      <c r="DM209" s="50">
        <v>9.6767438711038487</v>
      </c>
      <c r="DN209" s="50">
        <v>6.8278793480287518</v>
      </c>
      <c r="DO209" s="50">
        <v>14.830785382310141</v>
      </c>
      <c r="DP209" s="50">
        <v>18.739878324212423</v>
      </c>
      <c r="DQ209" s="81"/>
      <c r="DS209" s="50">
        <v>38.929051824267574</v>
      </c>
      <c r="DT209" s="50">
        <v>14.200538973786212</v>
      </c>
      <c r="DU209" s="50">
        <v>37.246629295157902</v>
      </c>
      <c r="DV209" s="50">
        <v>21.753205810762235</v>
      </c>
      <c r="DW209" s="50">
        <v>28.217818453772065</v>
      </c>
      <c r="DX209" s="50">
        <v>21.339705584182642</v>
      </c>
      <c r="DY209" s="50">
        <v>13.361446112268247</v>
      </c>
      <c r="DZ209" s="50">
        <v>16.019058047336468</v>
      </c>
      <c r="EA209" s="50">
        <v>11.897948385919683</v>
      </c>
      <c r="EB209" s="50">
        <v>17.249197635653832</v>
      </c>
      <c r="EC209" s="50">
        <v>12.544906928030501</v>
      </c>
      <c r="ED209" s="50">
        <v>31.23711130055883</v>
      </c>
      <c r="EF209" s="50">
        <v>87.134438490193375</v>
      </c>
      <c r="EG209" s="50">
        <v>48.883712950968224</v>
      </c>
      <c r="EH209" s="50">
        <v>46.165191627420661</v>
      </c>
      <c r="EI209" s="50">
        <v>26.616140601598236</v>
      </c>
      <c r="EJ209" s="50">
        <v>16.320916853113435</v>
      </c>
      <c r="EK209" s="50">
        <v>35.850220726902336</v>
      </c>
      <c r="EL209" s="50">
        <v>33.785319028078845</v>
      </c>
      <c r="EM209" s="50">
        <v>17.312304393817705</v>
      </c>
      <c r="EN209" s="50">
        <v>61.042988140610397</v>
      </c>
      <c r="EO209" s="50">
        <v>63.846197891374267</v>
      </c>
      <c r="EP209" s="50">
        <v>88.169507575447227</v>
      </c>
      <c r="EQ209" s="50">
        <v>84.054218343217897</v>
      </c>
      <c r="ES209" s="50">
        <v>8.5729456235726769</v>
      </c>
      <c r="ET209" s="50">
        <v>4.8561201584728746</v>
      </c>
      <c r="EU209" s="50">
        <v>15.869534517350358</v>
      </c>
      <c r="EV209" s="50">
        <v>15.337014209170105</v>
      </c>
      <c r="EW209" s="50">
        <v>11.707075876911411</v>
      </c>
      <c r="EX209" s="50">
        <v>9.6767438711038487</v>
      </c>
      <c r="EY209" s="50">
        <v>6.5296170517332843</v>
      </c>
      <c r="EZ209" s="50">
        <v>6.6280518449902921</v>
      </c>
      <c r="FA209" s="50">
        <v>9.1811520628027541</v>
      </c>
      <c r="FB209" s="50">
        <v>1.6503290696104067</v>
      </c>
      <c r="FC209" s="50">
        <v>0</v>
      </c>
      <c r="FD209" s="50">
        <v>0</v>
      </c>
      <c r="FF209" s="50">
        <v>88.850469839689154</v>
      </c>
      <c r="FG209" s="50">
        <v>73.079662601962681</v>
      </c>
      <c r="FH209" s="50">
        <v>95.372991030924325</v>
      </c>
      <c r="FI209" s="50">
        <v>78.602615960482524</v>
      </c>
      <c r="FJ209" s="50">
        <v>41.71388084479532</v>
      </c>
      <c r="FK209" s="50">
        <v>5.9999428891461477</v>
      </c>
      <c r="FL209" s="50">
        <v>23.078962946085955</v>
      </c>
      <c r="FM209" s="50">
        <v>33.688327740883722</v>
      </c>
      <c r="FN209" s="50">
        <v>43.425820147006689</v>
      </c>
      <c r="FO209" s="50">
        <v>55.051469974775692</v>
      </c>
      <c r="FP209" s="50">
        <v>76.126498988133591</v>
      </c>
      <c r="FQ209" s="50">
        <v>91.658481107088278</v>
      </c>
      <c r="FS209" s="50">
        <v>8.5338593056713012</v>
      </c>
      <c r="FT209" s="50">
        <v>6.3351095130651327</v>
      </c>
      <c r="FU209" s="50">
        <v>12.914641952470038</v>
      </c>
      <c r="FV209" s="50">
        <v>1.7789851915367703</v>
      </c>
      <c r="FW209" s="50">
        <v>5.1122178727701248</v>
      </c>
      <c r="FX209" s="50">
        <v>12.971025063022855</v>
      </c>
      <c r="FY209" s="50">
        <v>8.7701683233125429</v>
      </c>
      <c r="FZ209" s="50">
        <v>11.58580188864611</v>
      </c>
      <c r="GA209" s="50">
        <v>11.87254352251016</v>
      </c>
      <c r="GB209" s="50">
        <v>1.4883511178850219</v>
      </c>
      <c r="GC209" s="50">
        <v>6.558498672173152</v>
      </c>
      <c r="GD209" s="50">
        <v>10.714301068010974</v>
      </c>
    </row>
    <row r="210" spans="4:186" ht="15.75" thickBot="1" x14ac:dyDescent="0.3">
      <c r="D210" s="39">
        <v>0.75</v>
      </c>
      <c r="E210" s="50">
        <v>21.588870594053549</v>
      </c>
      <c r="F210" s="50">
        <v>27.459548084117738</v>
      </c>
      <c r="G210" s="50">
        <v>24.31923102653457</v>
      </c>
      <c r="H210" s="50">
        <v>8.3999237238130959</v>
      </c>
      <c r="I210" s="50">
        <v>17.502547804607978</v>
      </c>
      <c r="J210" s="50">
        <v>13.106138827073453</v>
      </c>
      <c r="K210" s="50">
        <v>14.509235652588599</v>
      </c>
      <c r="L210" s="50">
        <v>14.509235652588599</v>
      </c>
      <c r="M210" s="50">
        <v>25.887168155332976</v>
      </c>
      <c r="N210" s="50">
        <v>30.6362413209268</v>
      </c>
      <c r="O210" s="50">
        <v>7.608147233035722</v>
      </c>
      <c r="P210" s="50">
        <v>9.2352096864635964</v>
      </c>
      <c r="R210" s="50">
        <v>24.516947387821499</v>
      </c>
      <c r="S210" s="50">
        <v>11.643735114440252</v>
      </c>
      <c r="T210" s="50">
        <v>13.045004115670508</v>
      </c>
      <c r="U210" s="50">
        <v>8.261030183784591</v>
      </c>
      <c r="V210" s="50">
        <v>24.0833780665149</v>
      </c>
      <c r="W210" s="50">
        <v>9.6329577662995938</v>
      </c>
      <c r="X210" s="50">
        <v>9.2146565567282082</v>
      </c>
      <c r="Y210" s="50">
        <v>8.2064112800098368</v>
      </c>
      <c r="Z210" s="50">
        <v>12.91724064626178</v>
      </c>
      <c r="AA210" s="50">
        <v>8.3787020616126675</v>
      </c>
      <c r="AB210" s="50">
        <v>6.5584986721731422</v>
      </c>
      <c r="AC210" s="50">
        <v>9.3591705892306365</v>
      </c>
      <c r="AE210" s="50">
        <v>22.40021405985819</v>
      </c>
      <c r="AF210" s="50">
        <v>5.5547726907904043</v>
      </c>
      <c r="AG210" s="50">
        <v>37.610431022849362</v>
      </c>
      <c r="AH210" s="50">
        <v>25.088325240258154</v>
      </c>
      <c r="AI210" s="50">
        <v>8.3787020616126764</v>
      </c>
      <c r="AJ210" s="50">
        <v>14.422354233427001</v>
      </c>
      <c r="AK210" s="50">
        <v>14.174849165566718</v>
      </c>
      <c r="AL210" s="50">
        <v>7.8874484690348234</v>
      </c>
      <c r="AM210" s="50">
        <v>10.00937641648939</v>
      </c>
      <c r="AN210" s="50">
        <v>13.927459239248453</v>
      </c>
      <c r="AO210" s="50">
        <v>6.1445782173679806</v>
      </c>
      <c r="AP210" s="50">
        <v>26.054725086626007</v>
      </c>
      <c r="AR210" s="50">
        <v>18.179368356329523</v>
      </c>
      <c r="AS210" s="50">
        <v>0</v>
      </c>
      <c r="AT210" s="50">
        <v>8.1306019574787296</v>
      </c>
      <c r="AU210" s="50">
        <v>15.186946646486531</v>
      </c>
      <c r="AV210" s="50">
        <v>18.244722524037648</v>
      </c>
      <c r="AW210" s="50">
        <v>13.324267073284995</v>
      </c>
      <c r="AX210" s="50">
        <v>6.5951311179900047</v>
      </c>
      <c r="AY210" s="50">
        <v>6.7274709780178519</v>
      </c>
      <c r="AZ210" s="50">
        <v>5.2521431828810297</v>
      </c>
      <c r="BA210" s="50">
        <v>6.067568089646711</v>
      </c>
      <c r="BB210" s="50">
        <v>6.424084479247643</v>
      </c>
      <c r="BC210" s="50">
        <v>1.588861931257284</v>
      </c>
      <c r="BE210" s="50">
        <v>33.785319028078789</v>
      </c>
      <c r="BF210" s="50">
        <v>12.439855917638157</v>
      </c>
      <c r="BG210" s="50">
        <v>48.523122556673343</v>
      </c>
      <c r="BH210" s="50">
        <v>40.301793340743309</v>
      </c>
      <c r="BI210" s="50">
        <v>15.929231763421944</v>
      </c>
      <c r="BJ210" s="50">
        <v>13.079041374269643</v>
      </c>
      <c r="BK210" s="50">
        <v>22.400214059858175</v>
      </c>
      <c r="BL210" s="50">
        <v>14.092063105078449</v>
      </c>
      <c r="BM210" s="50">
        <v>26.746186661774107</v>
      </c>
      <c r="BN210" s="50">
        <v>44.803999317259212</v>
      </c>
      <c r="BO210" s="50">
        <v>19.915921448917018</v>
      </c>
      <c r="BP210" s="50">
        <v>9.6315475148232643</v>
      </c>
      <c r="BR210" s="50">
        <v>24.875531984880933</v>
      </c>
      <c r="BS210" s="50">
        <v>28.953516934124526</v>
      </c>
      <c r="BT210" s="50">
        <v>29.320529005159511</v>
      </c>
      <c r="BU210" s="50">
        <v>18.243632006463638</v>
      </c>
      <c r="BV210" s="50">
        <v>30.314362060129945</v>
      </c>
      <c r="BW210" s="50">
        <v>26.486516768518914</v>
      </c>
      <c r="BX210" s="50">
        <v>22.40021405985819</v>
      </c>
      <c r="BY210" s="50">
        <v>15.426552352539666</v>
      </c>
      <c r="BZ210" s="50">
        <v>31.883706968774302</v>
      </c>
      <c r="CA210" s="50">
        <v>16.90485005646773</v>
      </c>
      <c r="CB210" s="50">
        <v>21.527004452030447</v>
      </c>
      <c r="CC210" s="50">
        <v>41.658038976918832</v>
      </c>
      <c r="CE210" s="50">
        <v>6.2085473169811634</v>
      </c>
      <c r="CF210" s="50">
        <v>17.774437571554103</v>
      </c>
      <c r="CG210" s="50">
        <v>25.643990851573395</v>
      </c>
      <c r="CH210" s="50">
        <v>19.067047457474583</v>
      </c>
      <c r="CI210" s="50">
        <v>24.240443082404131</v>
      </c>
      <c r="CJ210" s="50">
        <v>11.17580593379366</v>
      </c>
      <c r="CK210" s="50">
        <v>11.682753704896209</v>
      </c>
      <c r="CL210" s="50">
        <v>5.8981788990638178</v>
      </c>
      <c r="CM210" s="50">
        <v>1.6225552459278207</v>
      </c>
      <c r="CN210" s="50">
        <v>12.250739748949346</v>
      </c>
      <c r="CO210" s="50">
        <v>0</v>
      </c>
      <c r="CP210" s="50">
        <v>1.4794299561768522</v>
      </c>
      <c r="CR210" s="50">
        <v>27.612554130404984</v>
      </c>
      <c r="CS210" s="50">
        <v>1.7260164591865186</v>
      </c>
      <c r="CT210" s="50">
        <v>9.8876167860673103</v>
      </c>
      <c r="CU210" s="50">
        <v>26.057477927902173</v>
      </c>
      <c r="CV210" s="50">
        <v>8.2064112800098368</v>
      </c>
      <c r="CW210" s="50">
        <v>13.133273681462496</v>
      </c>
      <c r="CX210" s="50">
        <v>12.225670030098955</v>
      </c>
      <c r="CY210" s="50">
        <v>8.1117228583149767</v>
      </c>
      <c r="CZ210" s="50">
        <v>12.756779875184899</v>
      </c>
      <c r="DA210" s="50">
        <v>7.0660400864686279</v>
      </c>
      <c r="DB210" s="50">
        <v>6.1122383985469986</v>
      </c>
      <c r="DC210" s="50">
        <v>1.8390489515584532</v>
      </c>
      <c r="DD210" s="81"/>
      <c r="DE210" s="50">
        <v>8.9301066980790438</v>
      </c>
      <c r="DF210" s="50">
        <v>18.532488911113695</v>
      </c>
      <c r="DG210" s="50">
        <v>24.398189507274115</v>
      </c>
      <c r="DH210" s="50">
        <v>41.383281712768941</v>
      </c>
      <c r="DI210" s="50">
        <v>36.271009564231441</v>
      </c>
      <c r="DJ210" s="50">
        <v>25.005205511464066</v>
      </c>
      <c r="DK210" s="50">
        <v>18.244722524037666</v>
      </c>
      <c r="DL210" s="50">
        <v>18.906899434254363</v>
      </c>
      <c r="DM210" s="50">
        <v>8.784749183580649</v>
      </c>
      <c r="DN210" s="50">
        <v>6.3356808956797561</v>
      </c>
      <c r="DO210" s="50">
        <v>13.160445963230988</v>
      </c>
      <c r="DP210" s="50">
        <v>16.688123865299996</v>
      </c>
      <c r="DQ210" s="81"/>
      <c r="DS210" s="50">
        <v>43.240539275119119</v>
      </c>
      <c r="DT210" s="50">
        <v>13.300781296544432</v>
      </c>
      <c r="DU210" s="50">
        <v>34.175145809860304</v>
      </c>
      <c r="DV210" s="50">
        <v>15.762455676401974</v>
      </c>
      <c r="DW210" s="50">
        <v>23.461902594541627</v>
      </c>
      <c r="DX210" s="50">
        <v>18.243632006463628</v>
      </c>
      <c r="DY210" s="50">
        <v>11.465368326584766</v>
      </c>
      <c r="DZ210" s="50">
        <v>11.274415419966763</v>
      </c>
      <c r="EA210" s="50">
        <v>8.621316219136606</v>
      </c>
      <c r="EB210" s="50">
        <v>15.020611549922718</v>
      </c>
      <c r="EC210" s="50">
        <v>15.30692197274503</v>
      </c>
      <c r="ED210" s="50">
        <v>36.271009564231441</v>
      </c>
      <c r="EF210" s="50">
        <v>82.584671817046953</v>
      </c>
      <c r="EG210" s="50">
        <v>50.715784145536844</v>
      </c>
      <c r="EH210" s="50">
        <v>38.66290152863143</v>
      </c>
      <c r="EI210" s="50">
        <v>23.420855391269331</v>
      </c>
      <c r="EJ210" s="50">
        <v>13.07118137365411</v>
      </c>
      <c r="EK210" s="50">
        <v>32.417517554392539</v>
      </c>
      <c r="EL210" s="50">
        <v>31.508450300331095</v>
      </c>
      <c r="EM210" s="50">
        <v>14.84884002914383</v>
      </c>
      <c r="EN210" s="50">
        <v>58.590667334883392</v>
      </c>
      <c r="EO210" s="50">
        <v>68.309695923310386</v>
      </c>
      <c r="EP210" s="50">
        <v>85.069078094371861</v>
      </c>
      <c r="EQ210" s="50">
        <v>87.491180887415069</v>
      </c>
      <c r="ES210" s="50">
        <v>9.1941339438836049</v>
      </c>
      <c r="ET210" s="50">
        <v>0</v>
      </c>
      <c r="EU210" s="50">
        <v>9.8017624185596848</v>
      </c>
      <c r="EV210" s="50">
        <v>12.02551644463405</v>
      </c>
      <c r="EW210" s="50">
        <v>9.3177278277588478</v>
      </c>
      <c r="EX210" s="50">
        <v>8.5403654243028502</v>
      </c>
      <c r="EY210" s="50">
        <v>1.6265037076451727</v>
      </c>
      <c r="EZ210" s="50">
        <v>1.7779785986571015</v>
      </c>
      <c r="FA210" s="50">
        <v>6.2586656423892206</v>
      </c>
      <c r="FB210" s="50">
        <v>0</v>
      </c>
      <c r="FC210" s="50">
        <v>0</v>
      </c>
      <c r="FD210" s="50">
        <v>0</v>
      </c>
      <c r="FF210" s="50">
        <v>86.672267209079834</v>
      </c>
      <c r="FG210" s="50">
        <v>76.6439109220332</v>
      </c>
      <c r="FH210" s="50">
        <v>91.512112628539214</v>
      </c>
      <c r="FI210" s="50">
        <v>78.360679214097743</v>
      </c>
      <c r="FJ210" s="50">
        <v>34.765490477672692</v>
      </c>
      <c r="FK210" s="50">
        <v>6.341015456917277</v>
      </c>
      <c r="FL210" s="50">
        <v>21.588870594053564</v>
      </c>
      <c r="FM210" s="50">
        <v>31.415869212808218</v>
      </c>
      <c r="FN210" s="50">
        <v>41.555791697482178</v>
      </c>
      <c r="FO210" s="50">
        <v>58.170793792161021</v>
      </c>
      <c r="FP210" s="50">
        <v>87.288907560432662</v>
      </c>
      <c r="FQ210" s="50">
        <v>80.617509712527493</v>
      </c>
      <c r="FS210" s="50">
        <v>6.677638062956964</v>
      </c>
      <c r="FT210" s="50">
        <v>5.7683948281671205</v>
      </c>
      <c r="FU210" s="50">
        <v>6.9123121899417379</v>
      </c>
      <c r="FV210" s="50">
        <v>4.9097236201979442</v>
      </c>
      <c r="FW210" s="50">
        <v>5.2521431828810261</v>
      </c>
      <c r="FX210" s="50">
        <v>6.558498672173152</v>
      </c>
      <c r="FY210" s="50">
        <v>9.2352096864635964</v>
      </c>
      <c r="FZ210" s="50">
        <v>7.7768783824871708</v>
      </c>
      <c r="GA210" s="50">
        <v>9.4160075027871688</v>
      </c>
      <c r="GB210" s="50">
        <v>1.2558128314391179</v>
      </c>
      <c r="GC210" s="50">
        <v>5.6559837548022447</v>
      </c>
      <c r="GD210" s="50">
        <v>11.17973923007402</v>
      </c>
    </row>
    <row r="211" spans="4:186" ht="15.75" thickBot="1" x14ac:dyDescent="0.3">
      <c r="D211" s="39">
        <v>0.79166666666666696</v>
      </c>
      <c r="E211" s="50">
        <v>19.578403021225313</v>
      </c>
      <c r="F211" s="50">
        <v>23.843494441746554</v>
      </c>
      <c r="G211" s="50">
        <v>16.47325797331461</v>
      </c>
      <c r="H211" s="50">
        <v>1.8262124534799409</v>
      </c>
      <c r="I211" s="50">
        <v>16.049075012767098</v>
      </c>
      <c r="J211" s="50">
        <v>7.5336797650786895</v>
      </c>
      <c r="K211" s="50">
        <v>8.3594406851117267</v>
      </c>
      <c r="L211" s="50">
        <v>10.760252261010855</v>
      </c>
      <c r="M211" s="50">
        <v>18.243632006463628</v>
      </c>
      <c r="N211" s="50">
        <v>23.577604919963772</v>
      </c>
      <c r="O211" s="50">
        <v>5.8575952421177844</v>
      </c>
      <c r="P211" s="50">
        <v>8.3787020616126764</v>
      </c>
      <c r="R211" s="50">
        <v>24.596333016675857</v>
      </c>
      <c r="S211" s="50">
        <v>10.959506073202501</v>
      </c>
      <c r="T211" s="50">
        <v>8.9502346545207949</v>
      </c>
      <c r="U211" s="50">
        <v>6.7808986921566046</v>
      </c>
      <c r="V211" s="50">
        <v>19.306641934248717</v>
      </c>
      <c r="W211" s="50">
        <v>7.4045338047442391</v>
      </c>
      <c r="X211" s="50">
        <v>6.6610819430762005</v>
      </c>
      <c r="Y211" s="50">
        <v>6.9974382368594341</v>
      </c>
      <c r="Z211" s="50">
        <v>10.671531490228505</v>
      </c>
      <c r="AA211" s="50">
        <v>7.7952345001351926</v>
      </c>
      <c r="AB211" s="50">
        <v>6.258665642389218</v>
      </c>
      <c r="AC211" s="50">
        <v>8.9905812565300103</v>
      </c>
      <c r="AE211" s="50">
        <v>31.051084328892426</v>
      </c>
      <c r="AF211" s="50">
        <v>5.3623244501345884</v>
      </c>
      <c r="AG211" s="50">
        <v>25.318528984757226</v>
      </c>
      <c r="AH211" s="50">
        <v>19.738101776452528</v>
      </c>
      <c r="AI211" s="50">
        <v>5.6130757951819286</v>
      </c>
      <c r="AJ211" s="50">
        <v>12.944114231232282</v>
      </c>
      <c r="AK211" s="50">
        <v>13.900150503426985</v>
      </c>
      <c r="AL211" s="50">
        <v>5.4812959820712424</v>
      </c>
      <c r="AM211" s="50">
        <v>8.520207213691517</v>
      </c>
      <c r="AN211" s="50">
        <v>16.169517851855769</v>
      </c>
      <c r="AO211" s="50">
        <v>6.4742724132189915</v>
      </c>
      <c r="AP211" s="50">
        <v>21.407248970932518</v>
      </c>
      <c r="AR211" s="50">
        <v>17.598189931364448</v>
      </c>
      <c r="AS211" s="50">
        <v>0</v>
      </c>
      <c r="AT211" s="50">
        <v>6.2718993544807509</v>
      </c>
      <c r="AU211" s="50">
        <v>11.298167691842901</v>
      </c>
      <c r="AV211" s="50">
        <v>14.313545340994734</v>
      </c>
      <c r="AW211" s="50">
        <v>9.0757034200184155</v>
      </c>
      <c r="AX211" s="50">
        <v>5.6871911619847255</v>
      </c>
      <c r="AY211" s="50">
        <v>1.5063008888819307</v>
      </c>
      <c r="AZ211" s="50">
        <v>1.2453326701941412</v>
      </c>
      <c r="BA211" s="50">
        <v>5.6130757951819206</v>
      </c>
      <c r="BB211" s="50">
        <v>5.5948935519679255</v>
      </c>
      <c r="BC211" s="50">
        <v>1.5564056486142794</v>
      </c>
      <c r="BE211" s="50">
        <v>34.716037440313954</v>
      </c>
      <c r="BF211" s="50">
        <v>13.596343521498063</v>
      </c>
      <c r="BG211" s="50">
        <v>43.355083690559198</v>
      </c>
      <c r="BH211" s="50">
        <v>30.551429574954845</v>
      </c>
      <c r="BI211" s="50">
        <v>13.36144611226824</v>
      </c>
      <c r="BJ211" s="50">
        <v>12.25743079049227</v>
      </c>
      <c r="BK211" s="50">
        <v>20.199164182943168</v>
      </c>
      <c r="BL211" s="50">
        <v>11.731431782863007</v>
      </c>
      <c r="BM211" s="50">
        <v>22.36414420388077</v>
      </c>
      <c r="BN211" s="50">
        <v>46.524763124430862</v>
      </c>
      <c r="BO211" s="50">
        <v>17.183100788331597</v>
      </c>
      <c r="BP211" s="50">
        <v>9.2146565567282117</v>
      </c>
      <c r="BR211" s="50">
        <v>27.483990970971657</v>
      </c>
      <c r="BS211" s="50">
        <v>23.671546829315979</v>
      </c>
      <c r="BT211" s="50">
        <v>24.715732483601307</v>
      </c>
      <c r="BU211" s="50">
        <v>16.924550662800428</v>
      </c>
      <c r="BV211" s="50">
        <v>24.636090012786365</v>
      </c>
      <c r="BW211" s="50">
        <v>19.702665336489144</v>
      </c>
      <c r="BX211" s="50">
        <v>18.474695328348833</v>
      </c>
      <c r="BY211" s="50">
        <v>11.513441087285964</v>
      </c>
      <c r="BZ211" s="50">
        <v>22.557381713005853</v>
      </c>
      <c r="CA211" s="50">
        <v>13.682964610424857</v>
      </c>
      <c r="CB211" s="50">
        <v>19.136762370127268</v>
      </c>
      <c r="CC211" s="50">
        <v>43.988695422342893</v>
      </c>
      <c r="CE211" s="50">
        <v>6.1927762475171795</v>
      </c>
      <c r="CF211" s="50">
        <v>14.633956196238687</v>
      </c>
      <c r="CG211" s="50">
        <v>20.373896472739006</v>
      </c>
      <c r="CH211" s="50">
        <v>16.009060715787687</v>
      </c>
      <c r="CI211" s="50">
        <v>17.534389909248514</v>
      </c>
      <c r="CJ211" s="50">
        <v>10.076804624531164</v>
      </c>
      <c r="CK211" s="50">
        <v>10.148184963460004</v>
      </c>
      <c r="CL211" s="50">
        <v>1.6076093724555094</v>
      </c>
      <c r="CM211" s="50">
        <v>0</v>
      </c>
      <c r="CN211" s="50">
        <v>10.991979896275772</v>
      </c>
      <c r="CO211" s="50">
        <v>0</v>
      </c>
      <c r="CP211" s="50">
        <v>1.6170381424736091</v>
      </c>
      <c r="CR211" s="50">
        <v>31.139214426568607</v>
      </c>
      <c r="CS211" s="50">
        <v>1.2179999225110116</v>
      </c>
      <c r="CT211" s="50">
        <v>8.4560434408891076</v>
      </c>
      <c r="CU211" s="50">
        <v>21.904883633484225</v>
      </c>
      <c r="CV211" s="50">
        <v>7.5588479395127477</v>
      </c>
      <c r="CW211" s="50">
        <v>16.446784554081255</v>
      </c>
      <c r="CX211" s="50">
        <v>7.7402526419447808</v>
      </c>
      <c r="CY211" s="50">
        <v>6.5787117119662692</v>
      </c>
      <c r="CZ211" s="50">
        <v>7.8726456293553344</v>
      </c>
      <c r="DA211" s="50">
        <v>7.8136194795974712</v>
      </c>
      <c r="DB211" s="50">
        <v>6.6947748503209432</v>
      </c>
      <c r="DC211" s="50">
        <v>6.1456233321549556</v>
      </c>
      <c r="DD211" s="81"/>
      <c r="DE211" s="50">
        <v>7.8320333435462981</v>
      </c>
      <c r="DF211" s="50">
        <v>12.552433119367562</v>
      </c>
      <c r="DG211" s="50">
        <v>16.503839508782114</v>
      </c>
      <c r="DH211" s="50">
        <v>35.124599951081436</v>
      </c>
      <c r="DI211" s="50">
        <v>34.617272101488517</v>
      </c>
      <c r="DJ211" s="50">
        <v>20.857819816103824</v>
      </c>
      <c r="DK211" s="50">
        <v>14.593645991592869</v>
      </c>
      <c r="DL211" s="50">
        <v>14.092063105078472</v>
      </c>
      <c r="DM211" s="50">
        <v>6.2915194633915599</v>
      </c>
      <c r="DN211" s="50">
        <v>5.3659041058576777</v>
      </c>
      <c r="DO211" s="50">
        <v>13.269509879983188</v>
      </c>
      <c r="DP211" s="50">
        <v>14.565472937618066</v>
      </c>
      <c r="DQ211" s="81"/>
      <c r="DS211" s="50">
        <v>45.570031082789221</v>
      </c>
      <c r="DT211" s="50">
        <v>10.577232790737094</v>
      </c>
      <c r="DU211" s="50">
        <v>24.240443082404141</v>
      </c>
      <c r="DV211" s="50">
        <v>9.437554422362993</v>
      </c>
      <c r="DW211" s="50">
        <v>17.951858059240045</v>
      </c>
      <c r="DX211" s="50">
        <v>15.488067110168222</v>
      </c>
      <c r="DY211" s="50">
        <v>6.7608302776301166</v>
      </c>
      <c r="DZ211" s="50">
        <v>7.0316833878517189</v>
      </c>
      <c r="EA211" s="50">
        <v>5.3845439983842018</v>
      </c>
      <c r="EB211" s="50">
        <v>17.887205571434905</v>
      </c>
      <c r="EC211" s="50">
        <v>15.246855637315807</v>
      </c>
      <c r="ED211" s="50">
        <v>37.091435206425565</v>
      </c>
      <c r="EF211" s="50">
        <v>83.880432970991407</v>
      </c>
      <c r="EG211" s="50">
        <v>54.665953488645492</v>
      </c>
      <c r="EH211" s="50">
        <v>35.613392356964155</v>
      </c>
      <c r="EI211" s="50">
        <v>20.310877247821409</v>
      </c>
      <c r="EJ211" s="50">
        <v>11.179739230074031</v>
      </c>
      <c r="EK211" s="50">
        <v>28.611549816328974</v>
      </c>
      <c r="EL211" s="50">
        <v>29.365224925833374</v>
      </c>
      <c r="EM211" s="50">
        <v>12.862741243275369</v>
      </c>
      <c r="EN211" s="50">
        <v>56.276247262680663</v>
      </c>
      <c r="EO211" s="50">
        <v>65.672752447403894</v>
      </c>
      <c r="EP211" s="50">
        <v>82.875670805093861</v>
      </c>
      <c r="EQ211" s="50">
        <v>73.980203341488618</v>
      </c>
      <c r="ES211" s="50">
        <v>8.5143607771065835</v>
      </c>
      <c r="ET211" s="50">
        <v>1.3111978945136116</v>
      </c>
      <c r="EU211" s="50">
        <v>6.6942215936259659</v>
      </c>
      <c r="EV211" s="50">
        <v>7.8917694565434591</v>
      </c>
      <c r="EW211" s="50">
        <v>7.4513777886603947</v>
      </c>
      <c r="EX211" s="50">
        <v>5.1075970072414378</v>
      </c>
      <c r="EY211" s="50">
        <v>1.2438780484342424</v>
      </c>
      <c r="EZ211" s="50">
        <v>0</v>
      </c>
      <c r="FA211" s="50">
        <v>5.0932900211503567</v>
      </c>
      <c r="FB211" s="50">
        <v>0</v>
      </c>
      <c r="FC211" s="50">
        <v>0</v>
      </c>
      <c r="FD211" s="50">
        <v>1.4310001462249375</v>
      </c>
      <c r="FF211" s="50">
        <v>83.89422037727806</v>
      </c>
      <c r="FG211" s="50">
        <v>76.6439109220332</v>
      </c>
      <c r="FH211" s="50">
        <v>89.070275740318124</v>
      </c>
      <c r="FI211" s="50">
        <v>75.496055007723626</v>
      </c>
      <c r="FJ211" s="50">
        <v>31.369646754488212</v>
      </c>
      <c r="FK211" s="50">
        <v>6.4407848638251481</v>
      </c>
      <c r="FL211" s="50">
        <v>20.199164182943175</v>
      </c>
      <c r="FM211" s="50">
        <v>29.053305582395989</v>
      </c>
      <c r="FN211" s="50">
        <v>41.960177950450905</v>
      </c>
      <c r="FO211" s="50">
        <v>63.125050401591416</v>
      </c>
      <c r="FP211" s="50">
        <v>81.627564360973594</v>
      </c>
      <c r="FQ211" s="50">
        <v>93.227445303180119</v>
      </c>
      <c r="FS211" s="50">
        <v>7.8136194795974818</v>
      </c>
      <c r="FT211" s="50">
        <v>5.8856577715361071</v>
      </c>
      <c r="FU211" s="50">
        <v>7.3626013910711228</v>
      </c>
      <c r="FV211" s="50">
        <v>1.3206185480659396</v>
      </c>
      <c r="FW211" s="50">
        <v>1.5108107687926553</v>
      </c>
      <c r="FX211" s="50">
        <v>7.6455642837020745</v>
      </c>
      <c r="FY211" s="50">
        <v>5.4812959820712477</v>
      </c>
      <c r="FZ211" s="50">
        <v>8.7503113459784458</v>
      </c>
      <c r="GA211" s="50">
        <v>8.5807771812101929</v>
      </c>
      <c r="GB211" s="50">
        <v>1.4749827749210096</v>
      </c>
      <c r="GC211" s="50">
        <v>6.0639417434444205</v>
      </c>
      <c r="GD211" s="50">
        <v>12.605322515351164</v>
      </c>
    </row>
    <row r="212" spans="4:186" ht="15.75" thickBot="1" x14ac:dyDescent="0.3">
      <c r="D212" s="39">
        <v>0.83333333333333304</v>
      </c>
      <c r="E212" s="50">
        <v>21.734905302066359</v>
      </c>
      <c r="F212" s="50">
        <v>18.752965661786025</v>
      </c>
      <c r="G212" s="50">
        <v>15.397316948412248</v>
      </c>
      <c r="H212" s="50">
        <v>0</v>
      </c>
      <c r="I212" s="50">
        <v>10.622791519895209</v>
      </c>
      <c r="J212" s="50">
        <v>7.3679079827241019</v>
      </c>
      <c r="K212" s="50">
        <v>5.2099009476427751</v>
      </c>
      <c r="L212" s="50">
        <v>6.1143214060487443</v>
      </c>
      <c r="M212" s="50">
        <v>16.289550589724151</v>
      </c>
      <c r="N212" s="50">
        <v>27.22806306355718</v>
      </c>
      <c r="O212" s="50">
        <v>7.0082704768516937</v>
      </c>
      <c r="P212" s="50">
        <v>9.0310489285220594</v>
      </c>
      <c r="R212" s="50">
        <v>22.400214059858161</v>
      </c>
      <c r="S212" s="50">
        <v>9.8484604871832673</v>
      </c>
      <c r="T212" s="50">
        <v>8.6711831642025441</v>
      </c>
      <c r="U212" s="50">
        <v>5.4890470475966886</v>
      </c>
      <c r="V212" s="50">
        <v>15.164762313502024</v>
      </c>
      <c r="W212" s="50">
        <v>5.5796900452083698</v>
      </c>
      <c r="X212" s="50">
        <v>1.224155193812233</v>
      </c>
      <c r="Y212" s="50">
        <v>5.2662745022628945</v>
      </c>
      <c r="Z212" s="50">
        <v>8.5202072136915206</v>
      </c>
      <c r="AA212" s="50">
        <v>8.9301066980790438</v>
      </c>
      <c r="AB212" s="50">
        <v>5.9681130199268972</v>
      </c>
      <c r="AC212" s="50">
        <v>8.7900553187472603</v>
      </c>
      <c r="AE212" s="50">
        <v>24.044218109854704</v>
      </c>
      <c r="AF212" s="50">
        <v>4.8709706685633316</v>
      </c>
      <c r="AG212" s="50">
        <v>23.193403876737943</v>
      </c>
      <c r="AH212" s="50">
        <v>17.378731946630332</v>
      </c>
      <c r="AI212" s="50">
        <v>5.126097189743902</v>
      </c>
      <c r="AJ212" s="50">
        <v>8.3600822549151061</v>
      </c>
      <c r="AK212" s="50">
        <v>7.9990616619065049</v>
      </c>
      <c r="AL212" s="50">
        <v>6.0831259489761225</v>
      </c>
      <c r="AM212" s="50">
        <v>7.4228921446714722</v>
      </c>
      <c r="AN212" s="50">
        <v>17.407252835824515</v>
      </c>
      <c r="AO212" s="50">
        <v>6.9377770885429513</v>
      </c>
      <c r="AP212" s="50">
        <v>24.43773275648601</v>
      </c>
      <c r="AR212" s="50">
        <v>19.108631108899317</v>
      </c>
      <c r="AS212" s="50">
        <v>0</v>
      </c>
      <c r="AT212" s="50">
        <v>5.4378321643095529</v>
      </c>
      <c r="AU212" s="50">
        <v>7.4045338047442293</v>
      </c>
      <c r="AV212" s="50">
        <v>9.9739710320358999</v>
      </c>
      <c r="AW212" s="50">
        <v>5.0932900211503531</v>
      </c>
      <c r="AX212" s="50">
        <v>1.7084567417574026</v>
      </c>
      <c r="AY212" s="50">
        <v>1.2718442923051416</v>
      </c>
      <c r="AZ212" s="50">
        <v>0</v>
      </c>
      <c r="BA212" s="50">
        <v>1.8442003461920335</v>
      </c>
      <c r="BB212" s="50">
        <v>8.0652794145322897</v>
      </c>
      <c r="BC212" s="50">
        <v>1.6455455100711214</v>
      </c>
      <c r="BE212" s="50">
        <v>34.028611320808615</v>
      </c>
      <c r="BF212" s="50">
        <v>13.596343521498063</v>
      </c>
      <c r="BG212" s="50">
        <v>43.642329338860023</v>
      </c>
      <c r="BH212" s="50">
        <v>33.55285205467699</v>
      </c>
      <c r="BI212" s="50">
        <v>10.691374611312968</v>
      </c>
      <c r="BJ212" s="50">
        <v>11.273624251426906</v>
      </c>
      <c r="BK212" s="50">
        <v>16.320916853113406</v>
      </c>
      <c r="BL212" s="50">
        <v>8.9502346545207914</v>
      </c>
      <c r="BM212" s="50">
        <v>22.634987316112959</v>
      </c>
      <c r="BN212" s="50">
        <v>44.686915754654649</v>
      </c>
      <c r="BO212" s="50">
        <v>16.541608831825904</v>
      </c>
      <c r="BP212" s="50">
        <v>9.8017624185596883</v>
      </c>
      <c r="BR212" s="50">
        <v>30.681740681796924</v>
      </c>
      <c r="BS212" s="50">
        <v>22.120054209878528</v>
      </c>
      <c r="BT212" s="50">
        <v>21.698335082088203</v>
      </c>
      <c r="BU212" s="50">
        <v>10.212568143018828</v>
      </c>
      <c r="BV212" s="50">
        <v>16.93596326963084</v>
      </c>
      <c r="BW212" s="50">
        <v>16.415257180139296</v>
      </c>
      <c r="BX212" s="50">
        <v>12.992754495179758</v>
      </c>
      <c r="BY212" s="50">
        <v>5.4667824080244802</v>
      </c>
      <c r="BZ212" s="50">
        <v>15.337014209170119</v>
      </c>
      <c r="CA212" s="50">
        <v>9.2557933557620853</v>
      </c>
      <c r="CB212" s="50">
        <v>20.274758328166779</v>
      </c>
      <c r="CC212" s="50">
        <v>50.231826088090543</v>
      </c>
      <c r="CE212" s="50">
        <v>6.3037363464287042</v>
      </c>
      <c r="CF212" s="50">
        <v>14.759389426775856</v>
      </c>
      <c r="CG212" s="50">
        <v>16.229964585106746</v>
      </c>
      <c r="CH212" s="50">
        <v>12.413685121351365</v>
      </c>
      <c r="CI212" s="50">
        <v>11.321953300235524</v>
      </c>
      <c r="CJ212" s="50">
        <v>7.6831038123301711</v>
      </c>
      <c r="CK212" s="50">
        <v>7.7037420765920563</v>
      </c>
      <c r="CL212" s="50">
        <v>0</v>
      </c>
      <c r="CM212" s="50">
        <v>0</v>
      </c>
      <c r="CN212" s="50">
        <v>8.6711831642025388</v>
      </c>
      <c r="CO212" s="50">
        <v>0</v>
      </c>
      <c r="CP212" s="50">
        <v>1.6792252315668499</v>
      </c>
      <c r="CR212" s="50">
        <v>23.078962946085955</v>
      </c>
      <c r="CS212" s="50">
        <v>0</v>
      </c>
      <c r="CT212" s="50">
        <v>7.0660400864686279</v>
      </c>
      <c r="CU212" s="50">
        <v>14.480236522631921</v>
      </c>
      <c r="CV212" s="50">
        <v>1.6123191625488511</v>
      </c>
      <c r="CW212" s="50">
        <v>6.3244880574511795</v>
      </c>
      <c r="CX212" s="50">
        <v>1.5748974046978927</v>
      </c>
      <c r="CY212" s="50">
        <v>1.3709061606626187</v>
      </c>
      <c r="CZ212" s="50">
        <v>5.841919259609984</v>
      </c>
      <c r="DA212" s="50">
        <v>5.6130757951819295</v>
      </c>
      <c r="DB212" s="50">
        <v>6.9027083576687831</v>
      </c>
      <c r="DC212" s="50">
        <v>5.5396071552069062</v>
      </c>
      <c r="DD212" s="81"/>
      <c r="DE212" s="50">
        <v>8.3979930027686081</v>
      </c>
      <c r="DF212" s="50">
        <v>16.830555315259183</v>
      </c>
      <c r="DG212" s="50">
        <v>12.051138985269651</v>
      </c>
      <c r="DH212" s="50">
        <v>26.443402533740187</v>
      </c>
      <c r="DI212" s="50">
        <v>28.392361167545026</v>
      </c>
      <c r="DJ212" s="50">
        <v>15.067599873213625</v>
      </c>
      <c r="DK212" s="50">
        <v>14.341392697671248</v>
      </c>
      <c r="DL212" s="50">
        <v>10.236047550967557</v>
      </c>
      <c r="DM212" s="50">
        <v>5.7639587390294356</v>
      </c>
      <c r="DN212" s="50">
        <v>1.693798947214028</v>
      </c>
      <c r="DO212" s="50">
        <v>11.200207248185752</v>
      </c>
      <c r="DP212" s="50">
        <v>13.602106854677466</v>
      </c>
      <c r="DQ212" s="81"/>
      <c r="DS212" s="50">
        <v>46.284842172611391</v>
      </c>
      <c r="DT212" s="50">
        <v>11.887056154323462</v>
      </c>
      <c r="DU212" s="50">
        <v>23.500427878470166</v>
      </c>
      <c r="DV212" s="50">
        <v>7.5151391341164704</v>
      </c>
      <c r="DW212" s="50">
        <v>14.763447548674167</v>
      </c>
      <c r="DX212" s="50">
        <v>12.836843114328619</v>
      </c>
      <c r="DY212" s="50">
        <v>4.839867243245247</v>
      </c>
      <c r="DZ212" s="50">
        <v>5.9901765781773282</v>
      </c>
      <c r="EA212" s="50">
        <v>6.0639417434444169</v>
      </c>
      <c r="EB212" s="50">
        <v>18.839972418840993</v>
      </c>
      <c r="EC212" s="50">
        <v>15.518396214701776</v>
      </c>
      <c r="ED212" s="50">
        <v>41.881705823951691</v>
      </c>
      <c r="EF212" s="50">
        <v>73.456230836655607</v>
      </c>
      <c r="EG212" s="50">
        <v>55.950677399800838</v>
      </c>
      <c r="EH212" s="50">
        <v>36.067811104825687</v>
      </c>
      <c r="EI212" s="50">
        <v>17.378731946630346</v>
      </c>
      <c r="EJ212" s="50">
        <v>9.9956378695796921</v>
      </c>
      <c r="EK212" s="50">
        <v>24.922269574145695</v>
      </c>
      <c r="EL212" s="50">
        <v>26.428115188132082</v>
      </c>
      <c r="EM212" s="50">
        <v>12.026342410779977</v>
      </c>
      <c r="EN212" s="50">
        <v>56.419080309491179</v>
      </c>
      <c r="EO212" s="50">
        <v>66.518314050300532</v>
      </c>
      <c r="EP212" s="50">
        <v>80.884749849147795</v>
      </c>
      <c r="EQ212" s="50">
        <v>74.280731898398741</v>
      </c>
      <c r="ES212" s="50">
        <v>8.3402088505934771</v>
      </c>
      <c r="ET212" s="50">
        <v>0</v>
      </c>
      <c r="EU212" s="50">
        <v>6.3196951650552</v>
      </c>
      <c r="EV212" s="50">
        <v>1.657041614269962</v>
      </c>
      <c r="EW212" s="50">
        <v>1.6937989472140274</v>
      </c>
      <c r="EX212" s="50">
        <v>1.5172906146607463</v>
      </c>
      <c r="EY212" s="50">
        <v>0</v>
      </c>
      <c r="EZ212" s="50">
        <v>0</v>
      </c>
      <c r="FA212" s="50">
        <v>1.4256369814664747</v>
      </c>
      <c r="FB212" s="50">
        <v>0</v>
      </c>
      <c r="FC212" s="50">
        <v>0</v>
      </c>
      <c r="FD212" s="50">
        <v>1.3207561220516681</v>
      </c>
      <c r="FF212" s="50">
        <v>83.542413929693865</v>
      </c>
      <c r="FG212" s="50">
        <v>87.039047433539167</v>
      </c>
      <c r="FH212" s="50">
        <v>87.902155957152658</v>
      </c>
      <c r="FI212" s="50">
        <v>77.030797113845423</v>
      </c>
      <c r="FJ212" s="50">
        <v>30.364189466819084</v>
      </c>
      <c r="FK212" s="50">
        <v>5.7950591689336539</v>
      </c>
      <c r="FL212" s="50">
        <v>17.470744273075571</v>
      </c>
      <c r="FM212" s="50">
        <v>29.769533959842441</v>
      </c>
      <c r="FN212" s="50">
        <v>33.95387794053832</v>
      </c>
      <c r="FO212" s="50">
        <v>66.339149935623382</v>
      </c>
      <c r="FP212" s="50">
        <v>75.968560243961818</v>
      </c>
      <c r="FQ212" s="50">
        <v>78.935493714485602</v>
      </c>
      <c r="FS212" s="50">
        <v>9.0310489285220541</v>
      </c>
      <c r="FT212" s="50">
        <v>6.0559171193293162</v>
      </c>
      <c r="FU212" s="50">
        <v>5.2804311465831137</v>
      </c>
      <c r="FV212" s="50">
        <v>0</v>
      </c>
      <c r="FW212" s="50">
        <v>0</v>
      </c>
      <c r="FX212" s="50">
        <v>0</v>
      </c>
      <c r="FY212" s="50">
        <v>5.0569511335848398</v>
      </c>
      <c r="FZ212" s="50">
        <v>8.3787020616126764</v>
      </c>
      <c r="GA212" s="50">
        <v>9.1177854401098983</v>
      </c>
      <c r="GB212" s="50">
        <v>0</v>
      </c>
      <c r="GC212" s="50">
        <v>6.4074129880618518</v>
      </c>
      <c r="GD212" s="50">
        <v>14.092063105078481</v>
      </c>
    </row>
    <row r="213" spans="4:186" ht="15.75" thickBot="1" x14ac:dyDescent="0.3">
      <c r="D213" s="39">
        <v>0.875</v>
      </c>
      <c r="E213" s="50">
        <v>22.662567513998514</v>
      </c>
      <c r="F213" s="50">
        <v>19.199151244268158</v>
      </c>
      <c r="G213" s="50">
        <v>14.877377189881544</v>
      </c>
      <c r="H213" s="50">
        <v>0</v>
      </c>
      <c r="I213" s="50">
        <v>7.6310657459425819</v>
      </c>
      <c r="J213" s="50">
        <v>1.6422025241819529</v>
      </c>
      <c r="K213" s="50">
        <v>0</v>
      </c>
      <c r="L213" s="50">
        <v>5.9134459637116166</v>
      </c>
      <c r="M213" s="50">
        <v>16.009060715787669</v>
      </c>
      <c r="N213" s="50">
        <v>21.661805906123689</v>
      </c>
      <c r="O213" s="50">
        <v>7.5522508654358029</v>
      </c>
      <c r="P213" s="50">
        <v>6.1456233321549538</v>
      </c>
      <c r="R213" s="50">
        <v>19.239096892618846</v>
      </c>
      <c r="S213" s="50">
        <v>9.2432924845638045</v>
      </c>
      <c r="T213" s="50">
        <v>8.8099723549548603</v>
      </c>
      <c r="U213" s="50">
        <v>1.7325792523967107</v>
      </c>
      <c r="V213" s="50">
        <v>11.6827537048962</v>
      </c>
      <c r="W213" s="50">
        <v>1.6030653023911077</v>
      </c>
      <c r="X213" s="50">
        <v>0</v>
      </c>
      <c r="Y213" s="50">
        <v>4.9611953840119671</v>
      </c>
      <c r="Z213" s="50">
        <v>6.8503271525994727</v>
      </c>
      <c r="AA213" s="50">
        <v>10.03906563463519</v>
      </c>
      <c r="AB213" s="50">
        <v>5.6866949119199734</v>
      </c>
      <c r="AC213" s="50">
        <v>8.4366636697345445</v>
      </c>
      <c r="AE213" s="50">
        <v>20.129551961065236</v>
      </c>
      <c r="AF213" s="50">
        <v>1.418596284791666</v>
      </c>
      <c r="AG213" s="50">
        <v>24.161825490518876</v>
      </c>
      <c r="AH213" s="50">
        <v>10.981870064681779</v>
      </c>
      <c r="AI213" s="50">
        <v>1.6503290696104083</v>
      </c>
      <c r="AJ213" s="50">
        <v>7.4412808038980769</v>
      </c>
      <c r="AK213" s="50">
        <v>6.0520367795588612</v>
      </c>
      <c r="AL213" s="50">
        <v>1.5748974046978936</v>
      </c>
      <c r="AM213" s="50">
        <v>6.4910596280671662</v>
      </c>
      <c r="AN213" s="50">
        <v>16.079129452556717</v>
      </c>
      <c r="AO213" s="50">
        <v>7.6268404611316436</v>
      </c>
      <c r="AP213" s="50">
        <v>25.116520401383195</v>
      </c>
      <c r="AR213" s="50">
        <v>20.975519274887418</v>
      </c>
      <c r="AS213" s="50">
        <v>0</v>
      </c>
      <c r="AT213" s="50">
        <v>1.6986755246863059</v>
      </c>
      <c r="AU213" s="50">
        <v>7.0614527418251738</v>
      </c>
      <c r="AV213" s="50">
        <v>9.3384338820324988</v>
      </c>
      <c r="AW213" s="50">
        <v>0</v>
      </c>
      <c r="AX213" s="50">
        <v>0</v>
      </c>
      <c r="AY213" s="50">
        <v>1.2280829614971263</v>
      </c>
      <c r="AZ213" s="50">
        <v>0</v>
      </c>
      <c r="BA213" s="50">
        <v>1.7629252383000709</v>
      </c>
      <c r="BB213" s="50">
        <v>6.4910596280671644</v>
      </c>
      <c r="BC213" s="50">
        <v>1.8390489515584527</v>
      </c>
      <c r="BE213" s="50">
        <v>36.372894363092293</v>
      </c>
      <c r="BF213" s="50">
        <v>13.596343521498063</v>
      </c>
      <c r="BG213" s="50">
        <v>46.52476312443082</v>
      </c>
      <c r="BH213" s="50">
        <v>27.44692493931808</v>
      </c>
      <c r="BI213" s="50">
        <v>10.645619860632737</v>
      </c>
      <c r="BJ213" s="50">
        <v>10.647904491827601</v>
      </c>
      <c r="BK213" s="50">
        <v>13.764142172304929</v>
      </c>
      <c r="BL213" s="50">
        <v>16.381740083277169</v>
      </c>
      <c r="BM213" s="50">
        <v>20.931478911741664</v>
      </c>
      <c r="BN213" s="50">
        <v>41.602246967849744</v>
      </c>
      <c r="BO213" s="50">
        <v>19.176197158943136</v>
      </c>
      <c r="BP213" s="50">
        <v>9.8876167860673174</v>
      </c>
      <c r="BR213" s="50">
        <v>29.995745260098062</v>
      </c>
      <c r="BS213" s="50">
        <v>21.753205810762235</v>
      </c>
      <c r="BT213" s="50">
        <v>21.371047317439423</v>
      </c>
      <c r="BU213" s="50">
        <v>6.7119409313314033</v>
      </c>
      <c r="BV213" s="50">
        <v>12.528772183519862</v>
      </c>
      <c r="BW213" s="50">
        <v>10.009376416489397</v>
      </c>
      <c r="BX213" s="50">
        <v>8.0552609535928408</v>
      </c>
      <c r="BY213" s="50">
        <v>1.2007643320325094</v>
      </c>
      <c r="BZ213" s="50">
        <v>13.600313643194269</v>
      </c>
      <c r="CA213" s="50">
        <v>12.862741243275355</v>
      </c>
      <c r="CB213" s="50">
        <v>21.377078089857278</v>
      </c>
      <c r="CC213" s="50">
        <v>42.557507062285879</v>
      </c>
      <c r="CE213" s="50">
        <v>5.7920445725823111</v>
      </c>
      <c r="CF213" s="50">
        <v>15.821671741404534</v>
      </c>
      <c r="CG213" s="50">
        <v>14.905950889872576</v>
      </c>
      <c r="CH213" s="50">
        <v>10.837899833095607</v>
      </c>
      <c r="CI213" s="50">
        <v>8.1306019574787349</v>
      </c>
      <c r="CJ213" s="50">
        <v>5.9205796006520801</v>
      </c>
      <c r="CK213" s="50">
        <v>4.8265097515008639</v>
      </c>
      <c r="CL213" s="50">
        <v>0</v>
      </c>
      <c r="CM213" s="50">
        <v>0</v>
      </c>
      <c r="CN213" s="50">
        <v>8.2254369554730395</v>
      </c>
      <c r="CO213" s="50">
        <v>0</v>
      </c>
      <c r="CP213" s="50">
        <v>1.7281316752003566</v>
      </c>
      <c r="CR213" s="50">
        <v>22.400214059858179</v>
      </c>
      <c r="CS213" s="50">
        <v>0</v>
      </c>
      <c r="CT213" s="50">
        <v>6.4321617010340359</v>
      </c>
      <c r="CU213" s="50">
        <v>10.742622140662048</v>
      </c>
      <c r="CV213" s="50">
        <v>1.2085278705616813</v>
      </c>
      <c r="CW213" s="50">
        <v>1.6323591786838734</v>
      </c>
      <c r="CX213" s="50">
        <v>0</v>
      </c>
      <c r="CY213" s="50">
        <v>0</v>
      </c>
      <c r="CZ213" s="50">
        <v>1.5313684794592513</v>
      </c>
      <c r="DA213" s="50">
        <v>5.5249907850361382</v>
      </c>
      <c r="DB213" s="50">
        <v>8.0458761844939506</v>
      </c>
      <c r="DC213" s="50">
        <v>5.3088205007277462</v>
      </c>
      <c r="DD213" s="81"/>
      <c r="DE213" s="50">
        <v>9.5471840765424467</v>
      </c>
      <c r="DF213" s="50">
        <v>14.885537374647114</v>
      </c>
      <c r="DG213" s="50">
        <v>9.8017624185596848</v>
      </c>
      <c r="DH213" s="50">
        <v>17.34602417865829</v>
      </c>
      <c r="DI213" s="50">
        <v>22.474964434540812</v>
      </c>
      <c r="DJ213" s="50">
        <v>13.379174698342061</v>
      </c>
      <c r="DK213" s="50">
        <v>9.973971032035907</v>
      </c>
      <c r="DL213" s="50">
        <v>7.9617410612828552</v>
      </c>
      <c r="DM213" s="50">
        <v>6.1607908164520317</v>
      </c>
      <c r="DN213" s="50">
        <v>1.762925238300072</v>
      </c>
      <c r="DO213" s="50">
        <v>11.470969906991034</v>
      </c>
      <c r="DP213" s="50">
        <v>13.764142172304945</v>
      </c>
      <c r="DQ213" s="81"/>
      <c r="DS213" s="50">
        <v>38.450856838609802</v>
      </c>
      <c r="DT213" s="50">
        <v>11.887056154323462</v>
      </c>
      <c r="DU213" s="50">
        <v>20.444070566652947</v>
      </c>
      <c r="DV213" s="50">
        <v>6.6947748503209388</v>
      </c>
      <c r="DW213" s="50">
        <v>13.575225228362138</v>
      </c>
      <c r="DX213" s="50">
        <v>12.335393014930919</v>
      </c>
      <c r="DY213" s="50">
        <v>1.6743859687511755</v>
      </c>
      <c r="DZ213" s="50">
        <v>5.6871911619847335</v>
      </c>
      <c r="EA213" s="50">
        <v>6.4910596280671689</v>
      </c>
      <c r="EB213" s="50">
        <v>16.780778259368137</v>
      </c>
      <c r="EC213" s="50">
        <v>16.732349410427371</v>
      </c>
      <c r="ED213" s="50">
        <v>37.558314959565628</v>
      </c>
      <c r="EF213" s="50">
        <v>78.339890671536665</v>
      </c>
      <c r="EG213" s="50">
        <v>52.666181544492154</v>
      </c>
      <c r="EH213" s="50">
        <v>37.767068433866044</v>
      </c>
      <c r="EI213" s="50">
        <v>14.801359229426833</v>
      </c>
      <c r="EJ213" s="50">
        <v>9.5682285599609909</v>
      </c>
      <c r="EK213" s="50">
        <v>22.908008362417903</v>
      </c>
      <c r="EL213" s="50">
        <v>24.79554641284486</v>
      </c>
      <c r="EM213" s="50">
        <v>12.376602534421195</v>
      </c>
      <c r="EN213" s="50">
        <v>55.636481348282025</v>
      </c>
      <c r="EO213" s="50">
        <v>70.053015780731059</v>
      </c>
      <c r="EP213" s="50">
        <v>81.214330768295085</v>
      </c>
      <c r="EQ213" s="50">
        <v>73.830243515538328</v>
      </c>
      <c r="ES213" s="50">
        <v>6.9292818522357633</v>
      </c>
      <c r="ET213" s="50">
        <v>0</v>
      </c>
      <c r="EU213" s="50">
        <v>5.7469510032146163</v>
      </c>
      <c r="EV213" s="50">
        <v>1.4940196948419193</v>
      </c>
      <c r="EW213" s="50">
        <v>0</v>
      </c>
      <c r="EX213" s="50">
        <v>0</v>
      </c>
      <c r="EY213" s="50">
        <v>0</v>
      </c>
      <c r="EZ213" s="50">
        <v>0</v>
      </c>
      <c r="FA213" s="50">
        <v>1.3420567457320587</v>
      </c>
      <c r="FB213" s="50">
        <v>0</v>
      </c>
      <c r="FC213" s="50">
        <v>0</v>
      </c>
      <c r="FD213" s="50">
        <v>0</v>
      </c>
      <c r="FF213" s="50">
        <v>96.261887324319304</v>
      </c>
      <c r="FG213" s="50">
        <v>81.259809495909451</v>
      </c>
      <c r="FH213" s="50">
        <v>98.475994238375861</v>
      </c>
      <c r="FI213" s="50">
        <v>66.948971587483669</v>
      </c>
      <c r="FJ213" s="50">
        <v>29.769533959842452</v>
      </c>
      <c r="FK213" s="50">
        <v>5.6406697276923996</v>
      </c>
      <c r="FL213" s="50">
        <v>14.934561152494576</v>
      </c>
      <c r="FM213" s="50">
        <v>30.681249020752951</v>
      </c>
      <c r="FN213" s="50">
        <v>34.561388316476844</v>
      </c>
      <c r="FO213" s="50">
        <v>66.042552089924072</v>
      </c>
      <c r="FP213" s="50">
        <v>80.733857673819244</v>
      </c>
      <c r="FQ213" s="50">
        <v>90.495878027669377</v>
      </c>
      <c r="FS213" s="50">
        <v>10.737260276784385</v>
      </c>
      <c r="FT213" s="50">
        <v>6.194464725990346</v>
      </c>
      <c r="FU213" s="50">
        <v>5.3373114266931818</v>
      </c>
      <c r="FV213" s="50">
        <v>0</v>
      </c>
      <c r="FW213" s="50">
        <v>0</v>
      </c>
      <c r="FX213" s="50">
        <v>0</v>
      </c>
      <c r="FY213" s="50">
        <v>1.3207561220516681</v>
      </c>
      <c r="FZ213" s="50">
        <v>1.5795431167659475</v>
      </c>
      <c r="GA213" s="50">
        <v>8.4198918384213126</v>
      </c>
      <c r="GB213" s="50">
        <v>0</v>
      </c>
      <c r="GC213" s="50">
        <v>6.7463610743554874</v>
      </c>
      <c r="GD213" s="50">
        <v>15.750587847303523</v>
      </c>
    </row>
    <row r="214" spans="4:186" ht="15.75" thickBot="1" x14ac:dyDescent="0.3">
      <c r="D214" s="39">
        <v>0.91666666666666696</v>
      </c>
      <c r="E214" s="50">
        <v>20.479217958219508</v>
      </c>
      <c r="F214" s="50">
        <v>22.992022979460724</v>
      </c>
      <c r="G214" s="50">
        <v>12.94064457947327</v>
      </c>
      <c r="H214" s="50">
        <v>0</v>
      </c>
      <c r="I214" s="50">
        <v>5.1678858206475944</v>
      </c>
      <c r="J214" s="50">
        <v>0</v>
      </c>
      <c r="K214" s="50">
        <v>0</v>
      </c>
      <c r="L214" s="50">
        <v>5.0845344427800905</v>
      </c>
      <c r="M214" s="50">
        <v>11.10281468956348</v>
      </c>
      <c r="N214" s="50">
        <v>23.926992984695271</v>
      </c>
      <c r="O214" s="50">
        <v>5.2813758238687045</v>
      </c>
      <c r="P214" s="50">
        <v>9.4424244007137226</v>
      </c>
      <c r="R214" s="50">
        <v>15.309832402824586</v>
      </c>
      <c r="S214" s="50">
        <v>8.9057062057464922</v>
      </c>
      <c r="T214" s="50">
        <v>10.714301068010959</v>
      </c>
      <c r="U214" s="50">
        <v>1.6030653023911077</v>
      </c>
      <c r="V214" s="50">
        <v>11.537527776320596</v>
      </c>
      <c r="W214" s="50">
        <v>0</v>
      </c>
      <c r="X214" s="50">
        <v>0</v>
      </c>
      <c r="Y214" s="50">
        <v>5.1539311410103537</v>
      </c>
      <c r="Z214" s="50">
        <v>6.6605305442235494</v>
      </c>
      <c r="AA214" s="50">
        <v>9.5682285599609909</v>
      </c>
      <c r="AB214" s="50">
        <v>5.1075970072414449</v>
      </c>
      <c r="AC214" s="50">
        <v>8.0740523790443088</v>
      </c>
      <c r="AE214" s="50">
        <v>19.306641934248699</v>
      </c>
      <c r="AF214" s="50">
        <v>1.6138349748870235</v>
      </c>
      <c r="AG214" s="50">
        <v>24.715732483601307</v>
      </c>
      <c r="AH214" s="50">
        <v>15.457777548138267</v>
      </c>
      <c r="AI214" s="50">
        <v>1.354050946954847</v>
      </c>
      <c r="AJ214" s="50">
        <v>6.3575716246954794</v>
      </c>
      <c r="AK214" s="50">
        <v>5.0983636313396188</v>
      </c>
      <c r="AL214" s="50">
        <v>1.5610149417207941</v>
      </c>
      <c r="AM214" s="50">
        <v>9.0337510824746641</v>
      </c>
      <c r="AN214" s="50">
        <v>16.139350848723403</v>
      </c>
      <c r="AO214" s="50">
        <v>6.3741565858016944</v>
      </c>
      <c r="AP214" s="50">
        <v>29.769533959842452</v>
      </c>
      <c r="AR214" s="50">
        <v>17.726253881509873</v>
      </c>
      <c r="AS214" s="50">
        <v>0</v>
      </c>
      <c r="AT214" s="50">
        <v>1.7330738981642977</v>
      </c>
      <c r="AU214" s="50">
        <v>5.8575952421177844</v>
      </c>
      <c r="AV214" s="50">
        <v>7.7952345001351926</v>
      </c>
      <c r="AW214" s="50">
        <v>1.3506965695874149</v>
      </c>
      <c r="AX214" s="50">
        <v>0</v>
      </c>
      <c r="AY214" s="50">
        <v>0</v>
      </c>
      <c r="AZ214" s="50">
        <v>0</v>
      </c>
      <c r="BA214" s="50">
        <v>1.6986755246863086</v>
      </c>
      <c r="BB214" s="50">
        <v>5.3254278521097103</v>
      </c>
      <c r="BC214" s="50">
        <v>1.7231988570346466</v>
      </c>
      <c r="BE214" s="50">
        <v>34.46947559895515</v>
      </c>
      <c r="BF214" s="50">
        <v>18.205024562432801</v>
      </c>
      <c r="BG214" s="50">
        <v>50.939306273149903</v>
      </c>
      <c r="BH214" s="50">
        <v>27.980435689384091</v>
      </c>
      <c r="BI214" s="50">
        <v>8.4366636697345374</v>
      </c>
      <c r="BJ214" s="50">
        <v>9.9645918010963079</v>
      </c>
      <c r="BK214" s="50">
        <v>14.257958819365534</v>
      </c>
      <c r="BL214" s="50">
        <v>18.016666148625557</v>
      </c>
      <c r="BM214" s="50">
        <v>21.190651138127645</v>
      </c>
      <c r="BN214" s="50">
        <v>37.143118573646639</v>
      </c>
      <c r="BO214" s="50">
        <v>15.246855637315795</v>
      </c>
      <c r="BP214" s="50">
        <v>14.064539552111295</v>
      </c>
      <c r="BR214" s="50">
        <v>29.814684913671243</v>
      </c>
      <c r="BS214" s="50">
        <v>22.573996528233089</v>
      </c>
      <c r="BT214" s="50">
        <v>16.229964585106732</v>
      </c>
      <c r="BU214" s="50">
        <v>4.9236849112413763</v>
      </c>
      <c r="BV214" s="50">
        <v>9.1941339438836174</v>
      </c>
      <c r="BW214" s="50">
        <v>8.4398915731569115</v>
      </c>
      <c r="BX214" s="50">
        <v>1.7084567417574044</v>
      </c>
      <c r="BY214" s="50">
        <v>0</v>
      </c>
      <c r="BZ214" s="50">
        <v>13.851992353784579</v>
      </c>
      <c r="CA214" s="50">
        <v>10.714301068010966</v>
      </c>
      <c r="CB214" s="50">
        <v>17.183100788331579</v>
      </c>
      <c r="CC214" s="50">
        <v>37.767068433866008</v>
      </c>
      <c r="CE214" s="50">
        <v>5.3945987195994816</v>
      </c>
      <c r="CF214" s="50">
        <v>15.236146069242825</v>
      </c>
      <c r="CG214" s="50">
        <v>13.682964610424866</v>
      </c>
      <c r="CH214" s="50">
        <v>9.6111143329818436</v>
      </c>
      <c r="CI214" s="50">
        <v>6.4483364504688661</v>
      </c>
      <c r="CJ214" s="50">
        <v>5.1075970072414414</v>
      </c>
      <c r="CK214" s="50">
        <v>1.2399166563564301</v>
      </c>
      <c r="CL214" s="50">
        <v>0</v>
      </c>
      <c r="CM214" s="50">
        <v>0</v>
      </c>
      <c r="CN214" s="50">
        <v>7.8874484690348234</v>
      </c>
      <c r="CO214" s="50">
        <v>0</v>
      </c>
      <c r="CP214" s="50">
        <v>1.6889317118413236</v>
      </c>
      <c r="CR214" s="50">
        <v>22.964899085703955</v>
      </c>
      <c r="CS214" s="50">
        <v>1.2751532630160776</v>
      </c>
      <c r="CT214" s="50">
        <v>5.6871911619847335</v>
      </c>
      <c r="CU214" s="50">
        <v>9.742671498970978</v>
      </c>
      <c r="CV214" s="50">
        <v>0</v>
      </c>
      <c r="CW214" s="50">
        <v>1.4122158013393302</v>
      </c>
      <c r="CX214" s="50">
        <v>0</v>
      </c>
      <c r="CY214" s="50">
        <v>0</v>
      </c>
      <c r="CZ214" s="50">
        <v>5.0790097770815601</v>
      </c>
      <c r="DA214" s="50">
        <v>1.8545319768404429</v>
      </c>
      <c r="DB214" s="50">
        <v>8.1041794091471715</v>
      </c>
      <c r="DC214" s="50">
        <v>6.5623195806970918</v>
      </c>
      <c r="DD214" s="81"/>
      <c r="DE214" s="50">
        <v>8.4366636697345374</v>
      </c>
      <c r="DF214" s="50">
        <v>14.602709325244833</v>
      </c>
      <c r="DG214" s="50">
        <v>10.599995837722533</v>
      </c>
      <c r="DH214" s="50">
        <v>13.823876004416308</v>
      </c>
      <c r="DI214" s="50">
        <v>17.822708498188959</v>
      </c>
      <c r="DJ214" s="50">
        <v>11.897948385919698</v>
      </c>
      <c r="DK214" s="50">
        <v>5.3230532558967223</v>
      </c>
      <c r="DL214" s="50">
        <v>5.126097189743902</v>
      </c>
      <c r="DM214" s="50">
        <v>1.847467866483935</v>
      </c>
      <c r="DN214" s="50">
        <v>1.5472143004883199</v>
      </c>
      <c r="DO214" s="50">
        <v>9.2874143485008247</v>
      </c>
      <c r="DP214" s="50">
        <v>11.658465243439702</v>
      </c>
      <c r="DQ214" s="81"/>
      <c r="DS214" s="50">
        <v>42.614149699572828</v>
      </c>
      <c r="DT214" s="50">
        <v>13.300781296544432</v>
      </c>
      <c r="DU214" s="50">
        <v>23.040899793322605</v>
      </c>
      <c r="DV214" s="50">
        <v>7.3862057591004122</v>
      </c>
      <c r="DW214" s="50">
        <v>13.149923219089397</v>
      </c>
      <c r="DX214" s="50">
        <v>11.79654596465277</v>
      </c>
      <c r="DY214" s="50">
        <v>1.7429865943146838</v>
      </c>
      <c r="DZ214" s="50">
        <v>6.3998933916041709</v>
      </c>
      <c r="EA214" s="50">
        <v>7.7396431892292314</v>
      </c>
      <c r="EB214" s="50">
        <v>16.019058047336451</v>
      </c>
      <c r="EC214" s="50">
        <v>16.383770122526801</v>
      </c>
      <c r="ED214" s="50">
        <v>35.013460234659455</v>
      </c>
      <c r="EF214" s="50">
        <v>84.660716522550302</v>
      </c>
      <c r="EG214" s="50">
        <v>49.864628055434522</v>
      </c>
      <c r="EH214" s="50">
        <v>36.321928147675138</v>
      </c>
      <c r="EI214" s="50">
        <v>13.133273681462496</v>
      </c>
      <c r="EJ214" s="50">
        <v>9.5682285599609855</v>
      </c>
      <c r="EK214" s="50">
        <v>22.55738171300586</v>
      </c>
      <c r="EL214" s="50">
        <v>22.251210908663744</v>
      </c>
      <c r="EM214" s="50">
        <v>12.376602534421195</v>
      </c>
      <c r="EN214" s="50">
        <v>52.578453331203711</v>
      </c>
      <c r="EO214" s="50">
        <v>65.45201117324369</v>
      </c>
      <c r="EP214" s="50">
        <v>83.126809030906472</v>
      </c>
      <c r="EQ214" s="50">
        <v>73.157931787221216</v>
      </c>
      <c r="ES214" s="50">
        <v>5.928739350878149</v>
      </c>
      <c r="ET214" s="50">
        <v>0</v>
      </c>
      <c r="EU214" s="50">
        <v>5.4667824080244785</v>
      </c>
      <c r="EV214" s="50">
        <v>0</v>
      </c>
      <c r="EW214" s="50">
        <v>0</v>
      </c>
      <c r="EX214" s="50">
        <v>0</v>
      </c>
      <c r="EY214" s="50">
        <v>0</v>
      </c>
      <c r="EZ214" s="50">
        <v>0</v>
      </c>
      <c r="FA214" s="50">
        <v>0</v>
      </c>
      <c r="FB214" s="50">
        <v>0</v>
      </c>
      <c r="FC214" s="50">
        <v>0</v>
      </c>
      <c r="FD214" s="50">
        <v>0</v>
      </c>
      <c r="FF214" s="50">
        <v>100.5514152578714</v>
      </c>
      <c r="FG214" s="50">
        <v>86.069832718033723</v>
      </c>
      <c r="FH214" s="50">
        <v>89.805579768476292</v>
      </c>
      <c r="FI214" s="50">
        <v>67.914953982427662</v>
      </c>
      <c r="FJ214" s="50">
        <v>31.833916239105708</v>
      </c>
      <c r="FK214" s="50">
        <v>1.8368196629842035</v>
      </c>
      <c r="FL214" s="50">
        <v>16.842737993562658</v>
      </c>
      <c r="FM214" s="50">
        <v>30.773430979298432</v>
      </c>
      <c r="FN214" s="50">
        <v>39.964227731458415</v>
      </c>
      <c r="FO214" s="50">
        <v>66.672828074678378</v>
      </c>
      <c r="FP214" s="50">
        <v>82.762400605099643</v>
      </c>
      <c r="FQ214" s="50">
        <v>79.2991394603646</v>
      </c>
      <c r="FS214" s="50">
        <v>11.156153290115583</v>
      </c>
      <c r="FT214" s="50">
        <v>5.522383427464705</v>
      </c>
      <c r="FU214" s="50">
        <v>4.9611953840119689</v>
      </c>
      <c r="FV214" s="50">
        <v>1.5597849083345736</v>
      </c>
      <c r="FW214" s="50">
        <v>0</v>
      </c>
      <c r="FX214" s="50">
        <v>0</v>
      </c>
      <c r="FY214" s="50">
        <v>0</v>
      </c>
      <c r="FZ214" s="50">
        <v>1.2163248006030547</v>
      </c>
      <c r="GA214" s="50">
        <v>6.5078758363707498</v>
      </c>
      <c r="GB214" s="50">
        <v>0</v>
      </c>
      <c r="GC214" s="50">
        <v>6.0961111287782064</v>
      </c>
      <c r="GD214" s="50">
        <v>13.149923219089397</v>
      </c>
    </row>
    <row r="215" spans="4:186" ht="15.75" thickBot="1" x14ac:dyDescent="0.3">
      <c r="D215" s="39">
        <v>0.95833333333333304</v>
      </c>
      <c r="E215" s="50">
        <v>25.562365477858872</v>
      </c>
      <c r="F215" s="50">
        <v>17.141371743686783</v>
      </c>
      <c r="G215" s="50">
        <v>11.585801888646118</v>
      </c>
      <c r="H215" s="50">
        <v>0</v>
      </c>
      <c r="I215" s="50">
        <v>1.4705445147880629</v>
      </c>
      <c r="J215" s="50">
        <v>0</v>
      </c>
      <c r="K215" s="50">
        <v>0</v>
      </c>
      <c r="L215" s="50">
        <v>6.9803574350418316</v>
      </c>
      <c r="M215" s="50">
        <v>9.0128234821183906</v>
      </c>
      <c r="N215" s="50">
        <v>25.440252473891388</v>
      </c>
      <c r="O215" s="50">
        <v>1.5219736070856438</v>
      </c>
      <c r="P215" s="50">
        <v>11.298167691842909</v>
      </c>
      <c r="R215" s="50">
        <v>20.40896341250793</v>
      </c>
      <c r="S215" s="50">
        <v>8.5547835958663327</v>
      </c>
      <c r="T215" s="50">
        <v>11.829193213585842</v>
      </c>
      <c r="U215" s="50">
        <v>1.4618419268756633</v>
      </c>
      <c r="V215" s="50">
        <v>11.489387945166579</v>
      </c>
      <c r="W215" s="50">
        <v>0</v>
      </c>
      <c r="X215" s="50">
        <v>0</v>
      </c>
      <c r="Y215" s="50">
        <v>4.9070244868772992</v>
      </c>
      <c r="Z215" s="50">
        <v>6.5415953334078187</v>
      </c>
      <c r="AA215" s="50">
        <v>8.0928730063942655</v>
      </c>
      <c r="AB215" s="50">
        <v>1.8315109389240585</v>
      </c>
      <c r="AC215" s="50">
        <v>7.7768783824871761</v>
      </c>
      <c r="AE215" s="50">
        <v>17.407252835824508</v>
      </c>
      <c r="AF215" s="50">
        <v>4.9908661692347014</v>
      </c>
      <c r="AG215" s="50">
        <v>20.620210359611015</v>
      </c>
      <c r="AH215" s="50">
        <v>11.545564131576098</v>
      </c>
      <c r="AI215" s="50">
        <v>1.5982173259352688</v>
      </c>
      <c r="AJ215" s="50">
        <v>5.1795339435884209</v>
      </c>
      <c r="AK215" s="50">
        <v>5.3088205007277462</v>
      </c>
      <c r="AL215" s="50">
        <v>1.4441017959819304</v>
      </c>
      <c r="AM215" s="50">
        <v>6.4240844792476484</v>
      </c>
      <c r="AN215" s="50">
        <v>15.135858708237262</v>
      </c>
      <c r="AO215" s="50">
        <v>7.8344907090077101</v>
      </c>
      <c r="AP215" s="50">
        <v>23.002878514210416</v>
      </c>
      <c r="AR215" s="50">
        <v>14.763447548674167</v>
      </c>
      <c r="AS215" s="50">
        <v>0</v>
      </c>
      <c r="AT215" s="50">
        <v>1.5198575159065544</v>
      </c>
      <c r="AU215" s="50">
        <v>5.9999428891461477</v>
      </c>
      <c r="AV215" s="50">
        <v>6.7274709780178501</v>
      </c>
      <c r="AW215" s="50">
        <v>0</v>
      </c>
      <c r="AX215" s="50">
        <v>0</v>
      </c>
      <c r="AY215" s="50">
        <v>0</v>
      </c>
      <c r="AZ215" s="50">
        <v>0</v>
      </c>
      <c r="BA215" s="50">
        <v>1.4397257329146269</v>
      </c>
      <c r="BB215" s="50">
        <v>1.7020946922625995</v>
      </c>
      <c r="BC215" s="50">
        <v>1.8083419091377939</v>
      </c>
      <c r="BE215" s="50">
        <v>31.231251454073732</v>
      </c>
      <c r="BF215" s="50">
        <v>16.796253922327889</v>
      </c>
      <c r="BG215" s="50">
        <v>53.634774611503609</v>
      </c>
      <c r="BH215" s="50">
        <v>30.739437846561611</v>
      </c>
      <c r="BI215" s="50">
        <v>9.0107999474420382</v>
      </c>
      <c r="BJ215" s="50">
        <v>8.7642080792433319</v>
      </c>
      <c r="BK215" s="50">
        <v>13.494792898930729</v>
      </c>
      <c r="BL215" s="50">
        <v>19.306641934248674</v>
      </c>
      <c r="BM215" s="50">
        <v>23.700147164722186</v>
      </c>
      <c r="BN215" s="50">
        <v>42.162413377069647</v>
      </c>
      <c r="BO215" s="50">
        <v>16.636796885126834</v>
      </c>
      <c r="BP215" s="50">
        <v>14.369276149425895</v>
      </c>
      <c r="BR215" s="50">
        <v>31.051084328892426</v>
      </c>
      <c r="BS215" s="50">
        <v>23.628689482768383</v>
      </c>
      <c r="BT215" s="50">
        <v>14.481171374778663</v>
      </c>
      <c r="BU215" s="50">
        <v>1.3768383653873433</v>
      </c>
      <c r="BV215" s="50">
        <v>8.9100089411161623</v>
      </c>
      <c r="BW215" s="50">
        <v>5.7484503381935523</v>
      </c>
      <c r="BX215" s="50">
        <v>1.3207561220516686</v>
      </c>
      <c r="BY215" s="50">
        <v>0</v>
      </c>
      <c r="BZ215" s="50">
        <v>9.9422496753424294</v>
      </c>
      <c r="CA215" s="50">
        <v>11.062141259011529</v>
      </c>
      <c r="CB215" s="50">
        <v>14.860250510224684</v>
      </c>
      <c r="CC215" s="50">
        <v>36.577235989863439</v>
      </c>
      <c r="CE215" s="50">
        <v>5.6723162144442663</v>
      </c>
      <c r="CF215" s="50">
        <v>13.477598837091833</v>
      </c>
      <c r="CG215" s="50">
        <v>12.100834341296702</v>
      </c>
      <c r="CH215" s="50">
        <v>8.3799872043163415</v>
      </c>
      <c r="CI215" s="50">
        <v>5.2239564282432536</v>
      </c>
      <c r="CJ215" s="50">
        <v>1.7686020357623156</v>
      </c>
      <c r="CK215" s="50">
        <v>0</v>
      </c>
      <c r="CL215" s="50">
        <v>0</v>
      </c>
      <c r="CM215" s="50">
        <v>0</v>
      </c>
      <c r="CN215" s="50">
        <v>7.5408649622724875</v>
      </c>
      <c r="CO215" s="50">
        <v>0</v>
      </c>
      <c r="CP215" s="50">
        <v>1.6360061396258101</v>
      </c>
      <c r="CR215" s="50">
        <v>19.374344883560344</v>
      </c>
      <c r="CS215" s="50">
        <v>1.491705777295447</v>
      </c>
      <c r="CT215" s="50">
        <v>5.2521431828810305</v>
      </c>
      <c r="CU215" s="50">
        <v>9.6767438711038487</v>
      </c>
      <c r="CV215" s="50">
        <v>0</v>
      </c>
      <c r="CW215" s="50">
        <v>1.4346315101172298</v>
      </c>
      <c r="CX215" s="50">
        <v>0</v>
      </c>
      <c r="CY215" s="50">
        <v>0</v>
      </c>
      <c r="CZ215" s="50">
        <v>5.0647562500191219</v>
      </c>
      <c r="DA215" s="50">
        <v>5.7769872718823034</v>
      </c>
      <c r="DB215" s="50">
        <v>7.0082704768516964</v>
      </c>
      <c r="DC215" s="50">
        <v>1.7182754347102183</v>
      </c>
      <c r="DD215" s="81"/>
      <c r="DE215" s="50">
        <v>7.9803868173261376</v>
      </c>
      <c r="DF215" s="50">
        <v>14.385225765378653</v>
      </c>
      <c r="DG215" s="50">
        <v>11.393510378288518</v>
      </c>
      <c r="DH215" s="50">
        <v>12.051138985269658</v>
      </c>
      <c r="DI215" s="50">
        <v>13.900150503426985</v>
      </c>
      <c r="DJ215" s="50">
        <v>9.0337510824746747</v>
      </c>
      <c r="DK215" s="50">
        <v>1.3207561220516686</v>
      </c>
      <c r="DL215" s="50">
        <v>1.8649021223768505</v>
      </c>
      <c r="DM215" s="50">
        <v>1.7071504157721307</v>
      </c>
      <c r="DN215" s="50">
        <v>1.4310001462249375</v>
      </c>
      <c r="DO215" s="50">
        <v>11.872543522510167</v>
      </c>
      <c r="DP215" s="50">
        <v>9.2557933557620853</v>
      </c>
      <c r="DQ215" s="81"/>
      <c r="DS215" s="50">
        <v>40.661389633170913</v>
      </c>
      <c r="DT215" s="50">
        <v>13.896252172000676</v>
      </c>
      <c r="DU215" s="50">
        <v>20.129551961065236</v>
      </c>
      <c r="DV215" s="50">
        <v>7.6455642837020745</v>
      </c>
      <c r="DW215" s="50">
        <v>14.341392697671239</v>
      </c>
      <c r="DX215" s="50">
        <v>10.00937641648939</v>
      </c>
      <c r="DY215" s="50">
        <v>1.2438780484342424</v>
      </c>
      <c r="DZ215" s="50">
        <v>6.2243451397372249</v>
      </c>
      <c r="EA215" s="50">
        <v>8.7027769385561715</v>
      </c>
      <c r="EB215" s="50">
        <v>17.280731810003452</v>
      </c>
      <c r="EC215" s="50">
        <v>14.625619343307999</v>
      </c>
      <c r="ED215" s="50">
        <v>40.060222980224147</v>
      </c>
      <c r="EF215" s="50">
        <v>90.623776185526026</v>
      </c>
      <c r="EG215" s="50">
        <v>49.723701257946935</v>
      </c>
      <c r="EH215" s="50">
        <v>33.688327740883722</v>
      </c>
      <c r="EI215" s="50">
        <v>12.283381588075303</v>
      </c>
      <c r="EJ215" s="50">
        <v>10.170103281949428</v>
      </c>
      <c r="EK215" s="50">
        <v>23.780350640504885</v>
      </c>
      <c r="EL215" s="50">
        <v>19.340473658921553</v>
      </c>
      <c r="EM215" s="50">
        <v>11.250696461229452</v>
      </c>
      <c r="EN215" s="50">
        <v>46.149253818662146</v>
      </c>
      <c r="EO215" s="50">
        <v>64.791872615906598</v>
      </c>
      <c r="EP215" s="50">
        <v>82.291649777492353</v>
      </c>
      <c r="EQ215" s="50">
        <v>73.381580201275384</v>
      </c>
      <c r="ES215" s="50">
        <v>5.4378321643095529</v>
      </c>
      <c r="ET215" s="50">
        <v>0</v>
      </c>
      <c r="EU215" s="50">
        <v>5.0294677638061351</v>
      </c>
      <c r="EV215" s="50">
        <v>0</v>
      </c>
      <c r="EW215" s="50">
        <v>0</v>
      </c>
      <c r="EX215" s="50">
        <v>0</v>
      </c>
      <c r="EY215" s="50">
        <v>0</v>
      </c>
      <c r="EZ215" s="50">
        <v>0</v>
      </c>
      <c r="FA215" s="50">
        <v>0</v>
      </c>
      <c r="FB215" s="50">
        <v>0</v>
      </c>
      <c r="FC215" s="50">
        <v>0</v>
      </c>
      <c r="FD215" s="50">
        <v>1.3709061606626187</v>
      </c>
      <c r="FF215" s="50">
        <v>84.317690125993181</v>
      </c>
      <c r="FG215" s="50">
        <v>77.552722590503635</v>
      </c>
      <c r="FH215" s="50">
        <v>94.989762220041911</v>
      </c>
      <c r="FI215" s="50">
        <v>66.948971587483712</v>
      </c>
      <c r="FJ215" s="50">
        <v>39.250041021866643</v>
      </c>
      <c r="FK215" s="50">
        <v>1.6869874314737683</v>
      </c>
      <c r="FL215" s="50">
        <v>13.176240602654815</v>
      </c>
      <c r="FM215" s="50">
        <v>25.23759608185766</v>
      </c>
      <c r="FN215" s="50">
        <v>36.79775525784077</v>
      </c>
      <c r="FO215" s="50">
        <v>66.364038934300794</v>
      </c>
      <c r="FP215" s="50">
        <v>75.766179787361239</v>
      </c>
      <c r="FQ215" s="50">
        <v>97.942023731587923</v>
      </c>
      <c r="FS215" s="50">
        <v>11.513441087285978</v>
      </c>
      <c r="FT215" s="50">
        <v>4.9157037944744024</v>
      </c>
      <c r="FU215" s="50">
        <v>6.9633044521135412</v>
      </c>
      <c r="FV215" s="50">
        <v>0</v>
      </c>
      <c r="FW215" s="50">
        <v>0</v>
      </c>
      <c r="FX215" s="50">
        <v>0</v>
      </c>
      <c r="FY215" s="50">
        <v>0</v>
      </c>
      <c r="FZ215" s="50">
        <v>0</v>
      </c>
      <c r="GA215" s="50">
        <v>1.7737885486971134</v>
      </c>
      <c r="GB215" s="50">
        <v>0</v>
      </c>
      <c r="GC215" s="50">
        <v>5.5342448301525726</v>
      </c>
      <c r="GD215" s="50">
        <v>11.109080975572887</v>
      </c>
    </row>
    <row r="216" spans="4:186" ht="15.75" thickBot="1" x14ac:dyDescent="0.3">
      <c r="D216" s="39">
        <v>0</v>
      </c>
      <c r="E216" s="50">
        <v>21.552464411856977</v>
      </c>
      <c r="F216" s="50">
        <v>11.483379898602669</v>
      </c>
      <c r="G216" s="50">
        <v>10.104442847222488</v>
      </c>
      <c r="H216" s="50">
        <v>0</v>
      </c>
      <c r="I216" s="50">
        <v>0</v>
      </c>
      <c r="J216" s="50">
        <v>1.4847783621774695</v>
      </c>
      <c r="K216" s="50">
        <v>0</v>
      </c>
      <c r="L216" s="50">
        <v>5.452294476328011</v>
      </c>
      <c r="M216" s="50">
        <v>6.7463610743554945</v>
      </c>
      <c r="N216" s="50">
        <v>25.725789803901357</v>
      </c>
      <c r="O216" s="50">
        <v>5.3845439983841992</v>
      </c>
      <c r="P216" s="50">
        <v>9.7590222357831049</v>
      </c>
      <c r="R216" s="50">
        <v>16.935963269630825</v>
      </c>
      <c r="S216" s="50">
        <v>8.2342802914843922</v>
      </c>
      <c r="T216" s="50">
        <v>11.393510378288518</v>
      </c>
      <c r="U216" s="50">
        <v>1.3463720374348382</v>
      </c>
      <c r="V216" s="50">
        <v>11.345772268522216</v>
      </c>
      <c r="W216" s="50">
        <v>0</v>
      </c>
      <c r="X216" s="50">
        <v>0</v>
      </c>
      <c r="Y216" s="50">
        <v>1.383638954232939</v>
      </c>
      <c r="Z216" s="50">
        <v>6.3575716246954794</v>
      </c>
      <c r="AA216" s="50">
        <v>7.9617410612828552</v>
      </c>
      <c r="AB216" s="50">
        <v>1.6323591786838734</v>
      </c>
      <c r="AC216" s="50">
        <v>6.626403212584707</v>
      </c>
      <c r="AE216" s="50">
        <v>19.176192499986396</v>
      </c>
      <c r="AF216" s="50">
        <v>1.5266662253908705</v>
      </c>
      <c r="AG216" s="50">
        <v>22.028947411840345</v>
      </c>
      <c r="AH216" s="50">
        <v>8.4398915731569044</v>
      </c>
      <c r="AI216" s="50">
        <v>1.3415006064702351</v>
      </c>
      <c r="AJ216" s="50">
        <v>1.6274522906545117</v>
      </c>
      <c r="AK216" s="50">
        <v>5.2662745022628945</v>
      </c>
      <c r="AL216" s="50">
        <v>0</v>
      </c>
      <c r="AM216" s="50">
        <v>8.7847491835806455</v>
      </c>
      <c r="AN216" s="50">
        <v>16.904850056467737</v>
      </c>
      <c r="AO216" s="50">
        <v>7.8535527218487236</v>
      </c>
      <c r="AP216" s="50">
        <v>22.926961484757665</v>
      </c>
      <c r="AR216" s="50">
        <v>14.257958819365534</v>
      </c>
      <c r="AS216" s="50">
        <v>0</v>
      </c>
      <c r="AT216" s="50">
        <v>1.6840738096112489</v>
      </c>
      <c r="AU216" s="50">
        <v>5.1650928721470653</v>
      </c>
      <c r="AV216" s="50">
        <v>4.9205300512917001</v>
      </c>
      <c r="AW216" s="50">
        <v>0</v>
      </c>
      <c r="AX216" s="50">
        <v>0</v>
      </c>
      <c r="AY216" s="50">
        <v>0</v>
      </c>
      <c r="AZ216" s="50">
        <v>0</v>
      </c>
      <c r="BA216" s="50">
        <v>1.6076093724555085</v>
      </c>
      <c r="BB216" s="50">
        <v>1.7894089064619974</v>
      </c>
      <c r="BC216" s="50">
        <v>5.3230532558967205</v>
      </c>
      <c r="BE216" s="50">
        <v>27.48399097097165</v>
      </c>
      <c r="BF216" s="50">
        <v>14.980618590241793</v>
      </c>
      <c r="BG216" s="50">
        <v>43.873037211474376</v>
      </c>
      <c r="BH216" s="50">
        <v>27.007548209608206</v>
      </c>
      <c r="BI216" s="50">
        <v>9.9956378695796833</v>
      </c>
      <c r="BJ216" s="50">
        <v>8.0265040992804284</v>
      </c>
      <c r="BK216" s="50">
        <v>12.326154488477888</v>
      </c>
      <c r="BL216" s="50">
        <v>14.877377189881521</v>
      </c>
      <c r="BM216" s="50">
        <v>22.908008362417903</v>
      </c>
      <c r="BN216" s="50">
        <v>45.748038815899918</v>
      </c>
      <c r="BO216" s="50">
        <v>15.276869124058329</v>
      </c>
      <c r="BP216" s="50">
        <v>16.351309614127612</v>
      </c>
      <c r="BR216" s="50">
        <v>31.377118065645298</v>
      </c>
      <c r="BS216" s="50">
        <v>24.102973979359444</v>
      </c>
      <c r="BT216" s="50">
        <v>13.468052894366295</v>
      </c>
      <c r="BU216" s="50">
        <v>0</v>
      </c>
      <c r="BV216" s="50">
        <v>6.1927762475171848</v>
      </c>
      <c r="BW216" s="50">
        <v>1.4256369814664751</v>
      </c>
      <c r="BX216" s="50">
        <v>1.4266506046886487</v>
      </c>
      <c r="BY216" s="50">
        <v>0</v>
      </c>
      <c r="BZ216" s="50">
        <v>9.7206624602392679</v>
      </c>
      <c r="CA216" s="50">
        <v>9.0513282224423417</v>
      </c>
      <c r="CB216" s="50">
        <v>13.683864825206287</v>
      </c>
      <c r="CC216" s="50">
        <v>44.628450543030226</v>
      </c>
      <c r="CE216" s="50">
        <v>5.8525354135100569</v>
      </c>
      <c r="CF216" s="50">
        <v>11.350880675590297</v>
      </c>
      <c r="CG216" s="50">
        <v>10.737260276784378</v>
      </c>
      <c r="CH216" s="50">
        <v>7.2768722642977952</v>
      </c>
      <c r="CI216" s="50">
        <v>1.7529370171414054</v>
      </c>
      <c r="CJ216" s="50">
        <v>1.350696569587416</v>
      </c>
      <c r="CK216" s="50">
        <v>0</v>
      </c>
      <c r="CL216" s="50">
        <v>0</v>
      </c>
      <c r="CM216" s="50">
        <v>0</v>
      </c>
      <c r="CN216" s="50">
        <v>8.2444920142129714</v>
      </c>
      <c r="CO216" s="50">
        <v>0</v>
      </c>
      <c r="CP216" s="50">
        <v>1.607923072735447</v>
      </c>
      <c r="CR216" s="50">
        <v>15.543864037110771</v>
      </c>
      <c r="CS216" s="50">
        <v>1.3111978945136105</v>
      </c>
      <c r="CT216" s="50">
        <v>7.5588479395127424</v>
      </c>
      <c r="CU216" s="50">
        <v>9.8976656626403656</v>
      </c>
      <c r="CV216" s="50">
        <v>0</v>
      </c>
      <c r="CW216" s="50">
        <v>1.4940196948419193</v>
      </c>
      <c r="CX216" s="50">
        <v>0</v>
      </c>
      <c r="CY216" s="50">
        <v>0</v>
      </c>
      <c r="CZ216" s="50">
        <v>5.9363959224910401</v>
      </c>
      <c r="DA216" s="50">
        <v>5.2662745022628945</v>
      </c>
      <c r="DB216" s="50">
        <v>7.0259681212218474</v>
      </c>
      <c r="DC216" s="50">
        <v>4.9476154771867566</v>
      </c>
      <c r="DD216" s="81"/>
      <c r="DE216" s="50">
        <v>7.8504761146539428</v>
      </c>
      <c r="DF216" s="50">
        <v>13.125517047930447</v>
      </c>
      <c r="DG216" s="50">
        <v>8.612151106985257</v>
      </c>
      <c r="DH216" s="50">
        <v>11.030141952074352</v>
      </c>
      <c r="DI216" s="50">
        <v>15.368118504335685</v>
      </c>
      <c r="DJ216" s="50">
        <v>6.3244880574511866</v>
      </c>
      <c r="DK216" s="50">
        <v>0</v>
      </c>
      <c r="DL216" s="50">
        <v>1.5935350515944702</v>
      </c>
      <c r="DM216" s="50">
        <v>1.7428210737620111</v>
      </c>
      <c r="DN216" s="50">
        <v>0</v>
      </c>
      <c r="DO216" s="50">
        <v>12.677050232387309</v>
      </c>
      <c r="DP216" s="50">
        <v>12.783430520913207</v>
      </c>
      <c r="DQ216" s="81"/>
      <c r="DS216" s="50">
        <v>40.06022298022414</v>
      </c>
      <c r="DT216" s="50">
        <v>12.16136213754115</v>
      </c>
      <c r="DU216" s="50">
        <v>17.438979291273622</v>
      </c>
      <c r="DV216" s="50">
        <v>8.5000807482871785</v>
      </c>
      <c r="DW216" s="50">
        <v>14.991891459141993</v>
      </c>
      <c r="DX216" s="50">
        <v>9.1811520628027541</v>
      </c>
      <c r="DY216" s="50">
        <v>1.698675524686307</v>
      </c>
      <c r="DZ216" s="50">
        <v>6.5951311179900118</v>
      </c>
      <c r="EA216" s="50">
        <v>6.3741565858016891</v>
      </c>
      <c r="EB216" s="50">
        <v>17.984242642046432</v>
      </c>
      <c r="EC216" s="50">
        <v>14.451276058176136</v>
      </c>
      <c r="ED216" s="50">
        <v>37.350332147883712</v>
      </c>
      <c r="EF216" s="50">
        <v>93.05029778329245</v>
      </c>
      <c r="EG216" s="50">
        <v>48.605833677015433</v>
      </c>
      <c r="EH216" s="50">
        <v>31.647662692847369</v>
      </c>
      <c r="EI216" s="50">
        <v>11.17580593379366</v>
      </c>
      <c r="EJ216" s="50">
        <v>10.737260276784385</v>
      </c>
      <c r="EK216" s="50">
        <v>25.046742389212795</v>
      </c>
      <c r="EL216" s="50">
        <v>18.97398476305446</v>
      </c>
      <c r="EM216" s="50">
        <v>10.214034553030906</v>
      </c>
      <c r="EN216" s="50">
        <v>42.542410840701294</v>
      </c>
      <c r="EO216" s="50">
        <v>69.098483742024271</v>
      </c>
      <c r="EP216" s="50">
        <v>82.959327263256498</v>
      </c>
      <c r="EQ216" s="50">
        <v>73.98020334148859</v>
      </c>
      <c r="ES216" s="50">
        <v>5.0707302844192519</v>
      </c>
      <c r="ET216" s="50">
        <v>0</v>
      </c>
      <c r="EU216" s="50">
        <v>1.8597122307691705</v>
      </c>
      <c r="EV216" s="50">
        <v>0</v>
      </c>
      <c r="EW216" s="50">
        <v>0</v>
      </c>
      <c r="EX216" s="50">
        <v>0</v>
      </c>
      <c r="EY216" s="50">
        <v>0</v>
      </c>
      <c r="EZ216" s="50">
        <v>0</v>
      </c>
      <c r="FA216" s="50">
        <v>0</v>
      </c>
      <c r="FB216" s="50">
        <v>0</v>
      </c>
      <c r="FC216" s="50">
        <v>0</v>
      </c>
      <c r="FD216" s="50">
        <v>1.3125185816915841</v>
      </c>
      <c r="FF216" s="50">
        <v>99.955262178833607</v>
      </c>
      <c r="FG216" s="50">
        <v>76.352505270251527</v>
      </c>
      <c r="FH216" s="50">
        <v>98.71139492189586</v>
      </c>
      <c r="FI216" s="50">
        <v>64.57418417277826</v>
      </c>
      <c r="FJ216" s="50">
        <v>39.142849344194097</v>
      </c>
      <c r="FK216" s="50">
        <v>1.6769657502360069</v>
      </c>
      <c r="FL216" s="50">
        <v>14.621855351044587</v>
      </c>
      <c r="FM216" s="50">
        <v>28.000647898347442</v>
      </c>
      <c r="FN216" s="50">
        <v>44.20126306680951</v>
      </c>
      <c r="FO216" s="50">
        <v>53.701678688551496</v>
      </c>
      <c r="FP216" s="50">
        <v>66.835450753022315</v>
      </c>
      <c r="FQ216" s="50">
        <v>93.751458784616815</v>
      </c>
      <c r="FS216" s="50">
        <v>12.376602534421188</v>
      </c>
      <c r="FT216" s="50">
        <v>1.7096820274447249</v>
      </c>
      <c r="FU216" s="50">
        <v>0</v>
      </c>
      <c r="FV216" s="50">
        <v>0</v>
      </c>
      <c r="FW216" s="50">
        <v>0</v>
      </c>
      <c r="FX216" s="50">
        <v>0</v>
      </c>
      <c r="FY216" s="50">
        <v>0</v>
      </c>
      <c r="FZ216" s="50">
        <v>0</v>
      </c>
      <c r="GA216" s="50">
        <v>1.8421386355432179</v>
      </c>
      <c r="GB216" s="50">
        <v>0</v>
      </c>
      <c r="GC216" s="50">
        <v>4.9657275354225643</v>
      </c>
      <c r="GD216" s="50">
        <v>8.9502346545207949</v>
      </c>
    </row>
    <row r="217" spans="4:186" ht="15.75" thickBot="1" x14ac:dyDescent="0.3">
      <c r="E217" s="19"/>
      <c r="F217" s="19"/>
      <c r="G217" s="19"/>
      <c r="H217" s="19"/>
      <c r="I217" s="19"/>
      <c r="J217" s="19"/>
      <c r="K217" s="19"/>
      <c r="L217" s="19"/>
      <c r="M217" s="19"/>
      <c r="N217" s="19"/>
      <c r="O217" s="19"/>
      <c r="P217" s="19"/>
      <c r="R217" s="19"/>
      <c r="S217" s="19"/>
      <c r="T217" s="19"/>
      <c r="U217" s="19"/>
      <c r="V217" s="19"/>
      <c r="W217" s="19"/>
      <c r="X217" s="19"/>
      <c r="Y217" s="19"/>
      <c r="Z217" s="19"/>
      <c r="AA217" s="19"/>
      <c r="AB217" s="19"/>
      <c r="AC217" s="19"/>
      <c r="AE217" s="19"/>
      <c r="AF217" s="19"/>
      <c r="AG217" s="19"/>
      <c r="AH217" s="19"/>
      <c r="AI217" s="19"/>
      <c r="AJ217" s="19"/>
      <c r="AK217" s="19"/>
      <c r="AL217" s="19"/>
      <c r="AM217" s="19"/>
      <c r="AN217" s="19"/>
      <c r="AO217" s="19"/>
      <c r="AP217" s="19"/>
      <c r="AR217" s="19"/>
      <c r="AS217" s="19"/>
      <c r="AT217" s="19"/>
      <c r="AU217" s="19"/>
      <c r="AV217" s="19"/>
      <c r="AW217" s="19"/>
      <c r="AX217" s="19"/>
      <c r="AY217" s="19"/>
      <c r="AZ217" s="19"/>
      <c r="BA217" s="19"/>
      <c r="BB217" s="19"/>
      <c r="BC217" s="19"/>
      <c r="BE217" s="19"/>
      <c r="BF217" s="19"/>
      <c r="BG217" s="19"/>
      <c r="BH217" s="19"/>
      <c r="BI217" s="19"/>
      <c r="BJ217" s="19"/>
      <c r="BK217" s="19"/>
      <c r="BL217" s="19"/>
      <c r="BM217" s="19"/>
      <c r="BN217" s="19"/>
      <c r="BO217" s="19"/>
      <c r="BP217" s="19"/>
      <c r="BR217" s="19"/>
      <c r="BS217" s="19"/>
      <c r="BT217" s="19"/>
      <c r="BU217" s="19"/>
      <c r="BV217" s="19"/>
      <c r="BW217" s="19"/>
      <c r="BX217" s="19"/>
      <c r="BY217" s="19"/>
      <c r="BZ217" s="19"/>
      <c r="CA217" s="19"/>
      <c r="CB217" s="19"/>
      <c r="CC217" s="19"/>
      <c r="CE217" s="19"/>
      <c r="CF217" s="19"/>
      <c r="CG217" s="19"/>
      <c r="CH217" s="19"/>
      <c r="CI217" s="19"/>
      <c r="CJ217" s="19"/>
      <c r="CK217" s="19"/>
      <c r="CL217" s="19"/>
      <c r="CM217" s="19"/>
      <c r="CN217" s="19"/>
      <c r="CO217" s="19"/>
      <c r="CP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S217" s="19"/>
      <c r="DT217" s="19"/>
      <c r="DU217" s="19"/>
      <c r="DV217" s="19"/>
      <c r="DW217" s="19"/>
      <c r="DX217" s="19"/>
      <c r="DY217" s="19"/>
      <c r="DZ217" s="19"/>
      <c r="EA217" s="19"/>
      <c r="EB217" s="19"/>
      <c r="EC217" s="19"/>
      <c r="ED217" s="19"/>
      <c r="EF217" s="19"/>
      <c r="EG217" s="19"/>
      <c r="EH217" s="19"/>
      <c r="EI217" s="19"/>
      <c r="EJ217" s="19"/>
      <c r="EK217" s="19"/>
      <c r="EL217" s="19"/>
      <c r="EM217" s="19"/>
      <c r="EN217" s="19"/>
      <c r="EO217" s="19"/>
      <c r="EP217" s="19"/>
      <c r="EQ217" s="19"/>
      <c r="ES217" s="19"/>
      <c r="ET217" s="19"/>
      <c r="EU217" s="19"/>
      <c r="EV217" s="19"/>
      <c r="EW217" s="19"/>
      <c r="EX217" s="19"/>
      <c r="EY217" s="19"/>
      <c r="EZ217" s="19"/>
      <c r="FA217" s="19"/>
      <c r="FB217" s="19"/>
      <c r="FC217" s="19"/>
      <c r="FD217" s="19"/>
      <c r="FF217" s="19"/>
      <c r="FG217" s="19"/>
      <c r="FH217" s="19"/>
      <c r="FI217" s="19"/>
      <c r="FJ217" s="19"/>
      <c r="FK217" s="19"/>
      <c r="FL217" s="19"/>
      <c r="FM217" s="19"/>
      <c r="FN217" s="19"/>
      <c r="FO217" s="19"/>
      <c r="FP217" s="19"/>
      <c r="FQ217" s="19"/>
      <c r="FS217" s="19"/>
      <c r="FT217" s="19"/>
      <c r="FU217" s="19"/>
      <c r="FV217" s="19"/>
      <c r="FW217" s="19"/>
      <c r="FX217" s="19"/>
      <c r="FY217" s="19"/>
      <c r="FZ217" s="19"/>
      <c r="GA217" s="19"/>
      <c r="GB217" s="19"/>
      <c r="GC217" s="19"/>
      <c r="GD217" s="19"/>
    </row>
    <row r="218" spans="4:186" ht="15.75" thickBot="1" x14ac:dyDescent="0.3">
      <c r="E218" s="54" t="s">
        <v>53</v>
      </c>
      <c r="F218" s="55" t="s">
        <v>36</v>
      </c>
      <c r="G218" s="56">
        <v>32</v>
      </c>
      <c r="H218" s="19"/>
      <c r="I218" s="19"/>
      <c r="J218" s="19"/>
      <c r="K218" s="19"/>
      <c r="L218" s="19"/>
      <c r="M218" s="19"/>
      <c r="N218" s="19"/>
      <c r="O218" s="19"/>
      <c r="P218" s="19"/>
      <c r="R218" s="54" t="s">
        <v>53</v>
      </c>
      <c r="S218" s="55" t="s">
        <v>36</v>
      </c>
      <c r="T218" s="56">
        <v>32</v>
      </c>
      <c r="U218" s="19"/>
      <c r="V218" s="19"/>
      <c r="W218" s="19"/>
      <c r="X218" s="19"/>
      <c r="Y218" s="19"/>
      <c r="Z218" s="19"/>
      <c r="AA218" s="19"/>
      <c r="AB218" s="19"/>
      <c r="AC218" s="19"/>
      <c r="AE218" s="54" t="s">
        <v>53</v>
      </c>
      <c r="AF218" s="55" t="s">
        <v>36</v>
      </c>
      <c r="AG218" s="56">
        <v>32</v>
      </c>
      <c r="AH218" s="19"/>
      <c r="AI218" s="19"/>
      <c r="AJ218" s="19"/>
      <c r="AK218" s="19"/>
      <c r="AL218" s="19"/>
      <c r="AM218" s="19"/>
      <c r="AN218" s="19"/>
      <c r="AO218" s="19"/>
      <c r="AP218" s="19"/>
      <c r="AR218" s="54" t="s">
        <v>53</v>
      </c>
      <c r="AS218" s="55" t="s">
        <v>36</v>
      </c>
      <c r="AT218" s="56">
        <v>32</v>
      </c>
      <c r="AU218" s="19"/>
      <c r="AV218" s="19"/>
      <c r="AW218" s="19"/>
      <c r="AX218" s="19"/>
      <c r="AY218" s="19"/>
      <c r="AZ218" s="19"/>
      <c r="BA218" s="19"/>
      <c r="BB218" s="19"/>
      <c r="BC218" s="19"/>
      <c r="BE218" s="54" t="s">
        <v>53</v>
      </c>
      <c r="BF218" s="55" t="s">
        <v>36</v>
      </c>
      <c r="BG218" s="56">
        <v>32</v>
      </c>
      <c r="BH218" s="19"/>
      <c r="BI218" s="19"/>
      <c r="BJ218" s="19"/>
      <c r="BK218" s="19"/>
      <c r="BL218" s="19"/>
      <c r="BM218" s="19"/>
      <c r="BN218" s="19"/>
      <c r="BO218" s="19"/>
      <c r="BP218" s="19"/>
      <c r="BR218" s="54" t="s">
        <v>53</v>
      </c>
      <c r="BS218" s="55" t="s">
        <v>36</v>
      </c>
      <c r="BT218" s="56">
        <v>32</v>
      </c>
      <c r="BU218" s="19"/>
      <c r="BV218" s="19"/>
      <c r="BW218" s="19"/>
      <c r="BX218" s="19"/>
      <c r="BY218" s="19"/>
      <c r="BZ218" s="19"/>
      <c r="CA218" s="19"/>
      <c r="CB218" s="19"/>
      <c r="CC218" s="19"/>
      <c r="CE218" s="54" t="s">
        <v>53</v>
      </c>
      <c r="CF218" s="55" t="s">
        <v>36</v>
      </c>
      <c r="CG218" s="56">
        <v>32</v>
      </c>
      <c r="CH218" s="19"/>
      <c r="CI218" s="19"/>
      <c r="CJ218" s="19"/>
      <c r="CK218" s="19"/>
      <c r="CL218" s="19"/>
      <c r="CM218" s="19"/>
      <c r="CN218" s="19"/>
      <c r="CO218" s="19"/>
      <c r="CP218" s="19"/>
      <c r="CR218" s="54" t="s">
        <v>53</v>
      </c>
      <c r="CS218" s="55" t="s">
        <v>36</v>
      </c>
      <c r="CT218" s="56">
        <v>32</v>
      </c>
      <c r="CU218" s="19"/>
      <c r="CV218" s="19"/>
      <c r="CW218" s="19"/>
      <c r="CX218" s="19"/>
      <c r="CY218" s="19"/>
      <c r="CZ218" s="19"/>
      <c r="DA218" s="19"/>
      <c r="DB218" s="19"/>
      <c r="DC218" s="19"/>
      <c r="DD218" s="19"/>
      <c r="DE218" s="54" t="s">
        <v>53</v>
      </c>
      <c r="DF218" s="55" t="s">
        <v>36</v>
      </c>
      <c r="DG218" s="56">
        <v>32</v>
      </c>
      <c r="DH218" s="19"/>
      <c r="DI218" s="19"/>
      <c r="DJ218" s="19"/>
      <c r="DK218" s="19"/>
      <c r="DL218" s="19"/>
      <c r="DM218" s="19"/>
      <c r="DN218" s="19"/>
      <c r="DO218" s="19"/>
      <c r="DP218" s="19"/>
      <c r="DQ218" s="19"/>
      <c r="DS218" s="54" t="s">
        <v>53</v>
      </c>
      <c r="DT218" s="55" t="s">
        <v>36</v>
      </c>
      <c r="DU218" s="56">
        <v>32</v>
      </c>
      <c r="DV218" s="19"/>
      <c r="DW218" s="19"/>
      <c r="DX218" s="19"/>
      <c r="DY218" s="19"/>
      <c r="DZ218" s="19"/>
      <c r="EA218" s="19"/>
      <c r="EB218" s="19"/>
      <c r="EC218" s="19"/>
      <c r="ED218" s="19"/>
      <c r="EF218" s="54" t="s">
        <v>53</v>
      </c>
      <c r="EG218" s="55" t="s">
        <v>36</v>
      </c>
      <c r="EH218" s="56">
        <v>32</v>
      </c>
      <c r="EI218" s="19"/>
      <c r="EJ218" s="19"/>
      <c r="EK218" s="19"/>
      <c r="EL218" s="19"/>
      <c r="EM218" s="19"/>
      <c r="EN218" s="19"/>
      <c r="EO218" s="19"/>
      <c r="EP218" s="19"/>
      <c r="EQ218" s="19"/>
      <c r="ES218" s="54" t="s">
        <v>53</v>
      </c>
      <c r="ET218" s="55" t="s">
        <v>36</v>
      </c>
      <c r="EU218" s="56">
        <v>32</v>
      </c>
      <c r="EV218" s="19"/>
      <c r="EW218" s="19"/>
      <c r="EX218" s="19"/>
      <c r="EY218" s="19"/>
      <c r="EZ218" s="19"/>
      <c r="FA218" s="19"/>
      <c r="FB218" s="19"/>
      <c r="FC218" s="19"/>
      <c r="FD218" s="19"/>
      <c r="FF218" s="54" t="s">
        <v>53</v>
      </c>
      <c r="FG218" s="55" t="s">
        <v>36</v>
      </c>
      <c r="FH218" s="56">
        <v>32</v>
      </c>
      <c r="FI218" s="19"/>
      <c r="FJ218" s="19"/>
      <c r="FK218" s="19"/>
      <c r="FL218" s="19"/>
      <c r="FM218" s="19"/>
      <c r="FN218" s="19"/>
      <c r="FO218" s="19"/>
      <c r="FP218" s="19"/>
      <c r="FQ218" s="19"/>
      <c r="FS218" s="54" t="s">
        <v>53</v>
      </c>
      <c r="FT218" s="55" t="s">
        <v>36</v>
      </c>
      <c r="FU218" s="56">
        <v>32</v>
      </c>
      <c r="FV218" s="19"/>
      <c r="FW218" s="19"/>
      <c r="FX218" s="19"/>
      <c r="FY218" s="19"/>
      <c r="FZ218" s="19"/>
      <c r="GA218" s="19"/>
      <c r="GB218" s="19"/>
      <c r="GC218" s="19"/>
      <c r="GD218" s="19"/>
    </row>
    <row r="219" spans="4:186" ht="15.75" thickBot="1" x14ac:dyDescent="0.3">
      <c r="E219" s="49" t="s">
        <v>4</v>
      </c>
      <c r="F219" s="49" t="s">
        <v>37</v>
      </c>
      <c r="G219" s="49" t="s">
        <v>38</v>
      </c>
      <c r="H219" s="49" t="s">
        <v>39</v>
      </c>
      <c r="I219" s="49" t="s">
        <v>40</v>
      </c>
      <c r="J219" s="49" t="s">
        <v>41</v>
      </c>
      <c r="K219" s="49" t="s">
        <v>42</v>
      </c>
      <c r="L219" s="49" t="s">
        <v>43</v>
      </c>
      <c r="M219" s="49" t="s">
        <v>44</v>
      </c>
      <c r="N219" s="49" t="s">
        <v>45</v>
      </c>
      <c r="O219" s="49" t="s">
        <v>46</v>
      </c>
      <c r="P219" s="49" t="s">
        <v>47</v>
      </c>
      <c r="R219" s="49" t="s">
        <v>4</v>
      </c>
      <c r="S219" s="49" t="s">
        <v>37</v>
      </c>
      <c r="T219" s="49" t="s">
        <v>38</v>
      </c>
      <c r="U219" s="49" t="s">
        <v>39</v>
      </c>
      <c r="V219" s="49" t="s">
        <v>40</v>
      </c>
      <c r="W219" s="49" t="s">
        <v>41</v>
      </c>
      <c r="X219" s="49" t="s">
        <v>42</v>
      </c>
      <c r="Y219" s="49" t="s">
        <v>43</v>
      </c>
      <c r="Z219" s="49" t="s">
        <v>44</v>
      </c>
      <c r="AA219" s="49" t="s">
        <v>45</v>
      </c>
      <c r="AB219" s="49" t="s">
        <v>46</v>
      </c>
      <c r="AC219" s="49" t="s">
        <v>47</v>
      </c>
      <c r="AE219" s="49" t="s">
        <v>4</v>
      </c>
      <c r="AF219" s="49" t="s">
        <v>37</v>
      </c>
      <c r="AG219" s="49" t="s">
        <v>38</v>
      </c>
      <c r="AH219" s="49" t="s">
        <v>39</v>
      </c>
      <c r="AI219" s="49" t="s">
        <v>40</v>
      </c>
      <c r="AJ219" s="49" t="s">
        <v>41</v>
      </c>
      <c r="AK219" s="49" t="s">
        <v>42</v>
      </c>
      <c r="AL219" s="49" t="s">
        <v>43</v>
      </c>
      <c r="AM219" s="49" t="s">
        <v>44</v>
      </c>
      <c r="AN219" s="49" t="s">
        <v>45</v>
      </c>
      <c r="AO219" s="49" t="s">
        <v>46</v>
      </c>
      <c r="AP219" s="49" t="s">
        <v>47</v>
      </c>
      <c r="AR219" s="49" t="s">
        <v>4</v>
      </c>
      <c r="AS219" s="49" t="s">
        <v>37</v>
      </c>
      <c r="AT219" s="49" t="s">
        <v>38</v>
      </c>
      <c r="AU219" s="49" t="s">
        <v>39</v>
      </c>
      <c r="AV219" s="49" t="s">
        <v>40</v>
      </c>
      <c r="AW219" s="49" t="s">
        <v>41</v>
      </c>
      <c r="AX219" s="49" t="s">
        <v>42</v>
      </c>
      <c r="AY219" s="49" t="s">
        <v>43</v>
      </c>
      <c r="AZ219" s="49" t="s">
        <v>44</v>
      </c>
      <c r="BA219" s="49" t="s">
        <v>45</v>
      </c>
      <c r="BB219" s="49" t="s">
        <v>46</v>
      </c>
      <c r="BC219" s="49" t="s">
        <v>47</v>
      </c>
      <c r="BE219" s="49" t="s">
        <v>4</v>
      </c>
      <c r="BF219" s="49" t="s">
        <v>37</v>
      </c>
      <c r="BG219" s="49" t="s">
        <v>38</v>
      </c>
      <c r="BH219" s="49" t="s">
        <v>39</v>
      </c>
      <c r="BI219" s="49" t="s">
        <v>40</v>
      </c>
      <c r="BJ219" s="49" t="s">
        <v>41</v>
      </c>
      <c r="BK219" s="49" t="s">
        <v>42</v>
      </c>
      <c r="BL219" s="49" t="s">
        <v>43</v>
      </c>
      <c r="BM219" s="49" t="s">
        <v>44</v>
      </c>
      <c r="BN219" s="49" t="s">
        <v>45</v>
      </c>
      <c r="BO219" s="49" t="s">
        <v>46</v>
      </c>
      <c r="BP219" s="49" t="s">
        <v>47</v>
      </c>
      <c r="BR219" s="49" t="s">
        <v>4</v>
      </c>
      <c r="BS219" s="49" t="s">
        <v>37</v>
      </c>
      <c r="BT219" s="49" t="s">
        <v>38</v>
      </c>
      <c r="BU219" s="49" t="s">
        <v>39</v>
      </c>
      <c r="BV219" s="49" t="s">
        <v>40</v>
      </c>
      <c r="BW219" s="49" t="s">
        <v>41</v>
      </c>
      <c r="BX219" s="49" t="s">
        <v>42</v>
      </c>
      <c r="BY219" s="49" t="s">
        <v>43</v>
      </c>
      <c r="BZ219" s="49" t="s">
        <v>44</v>
      </c>
      <c r="CA219" s="49" t="s">
        <v>45</v>
      </c>
      <c r="CB219" s="49" t="s">
        <v>46</v>
      </c>
      <c r="CC219" s="49" t="s">
        <v>47</v>
      </c>
      <c r="CE219" s="49" t="s">
        <v>4</v>
      </c>
      <c r="CF219" s="49" t="s">
        <v>37</v>
      </c>
      <c r="CG219" s="49" t="s">
        <v>38</v>
      </c>
      <c r="CH219" s="49" t="s">
        <v>39</v>
      </c>
      <c r="CI219" s="49" t="s">
        <v>40</v>
      </c>
      <c r="CJ219" s="49" t="s">
        <v>41</v>
      </c>
      <c r="CK219" s="49" t="s">
        <v>42</v>
      </c>
      <c r="CL219" s="49" t="s">
        <v>43</v>
      </c>
      <c r="CM219" s="49" t="s">
        <v>44</v>
      </c>
      <c r="CN219" s="49" t="s">
        <v>45</v>
      </c>
      <c r="CO219" s="49" t="s">
        <v>46</v>
      </c>
      <c r="CP219" s="49" t="s">
        <v>47</v>
      </c>
      <c r="CR219" s="49" t="s">
        <v>4</v>
      </c>
      <c r="CS219" s="49" t="s">
        <v>37</v>
      </c>
      <c r="CT219" s="49" t="s">
        <v>38</v>
      </c>
      <c r="CU219" s="49" t="s">
        <v>39</v>
      </c>
      <c r="CV219" s="49" t="s">
        <v>40</v>
      </c>
      <c r="CW219" s="49" t="s">
        <v>41</v>
      </c>
      <c r="CX219" s="49" t="s">
        <v>42</v>
      </c>
      <c r="CY219" s="49" t="s">
        <v>43</v>
      </c>
      <c r="CZ219" s="49" t="s">
        <v>44</v>
      </c>
      <c r="DA219" s="49" t="s">
        <v>45</v>
      </c>
      <c r="DB219" s="49" t="s">
        <v>46</v>
      </c>
      <c r="DC219" s="49" t="s">
        <v>47</v>
      </c>
      <c r="DD219" s="80"/>
      <c r="DE219" s="49" t="s">
        <v>4</v>
      </c>
      <c r="DF219" s="49" t="s">
        <v>37</v>
      </c>
      <c r="DG219" s="49" t="s">
        <v>38</v>
      </c>
      <c r="DH219" s="49" t="s">
        <v>39</v>
      </c>
      <c r="DI219" s="49" t="s">
        <v>40</v>
      </c>
      <c r="DJ219" s="49" t="s">
        <v>41</v>
      </c>
      <c r="DK219" s="49" t="s">
        <v>42</v>
      </c>
      <c r="DL219" s="49" t="s">
        <v>43</v>
      </c>
      <c r="DM219" s="49" t="s">
        <v>44</v>
      </c>
      <c r="DN219" s="49" t="s">
        <v>45</v>
      </c>
      <c r="DO219" s="49" t="s">
        <v>46</v>
      </c>
      <c r="DP219" s="49" t="s">
        <v>47</v>
      </c>
      <c r="DQ219" s="80"/>
      <c r="DS219" s="49" t="s">
        <v>4</v>
      </c>
      <c r="DT219" s="49" t="s">
        <v>37</v>
      </c>
      <c r="DU219" s="49" t="s">
        <v>38</v>
      </c>
      <c r="DV219" s="49" t="s">
        <v>39</v>
      </c>
      <c r="DW219" s="49" t="s">
        <v>40</v>
      </c>
      <c r="DX219" s="49" t="s">
        <v>41</v>
      </c>
      <c r="DY219" s="49" t="s">
        <v>42</v>
      </c>
      <c r="DZ219" s="49" t="s">
        <v>43</v>
      </c>
      <c r="EA219" s="49" t="s">
        <v>44</v>
      </c>
      <c r="EB219" s="49" t="s">
        <v>45</v>
      </c>
      <c r="EC219" s="49" t="s">
        <v>46</v>
      </c>
      <c r="ED219" s="49" t="s">
        <v>47</v>
      </c>
      <c r="EF219" s="49" t="s">
        <v>4</v>
      </c>
      <c r="EG219" s="49" t="s">
        <v>37</v>
      </c>
      <c r="EH219" s="49" t="s">
        <v>38</v>
      </c>
      <c r="EI219" s="49" t="s">
        <v>39</v>
      </c>
      <c r="EJ219" s="49" t="s">
        <v>40</v>
      </c>
      <c r="EK219" s="49" t="s">
        <v>41</v>
      </c>
      <c r="EL219" s="49" t="s">
        <v>42</v>
      </c>
      <c r="EM219" s="49" t="s">
        <v>43</v>
      </c>
      <c r="EN219" s="49" t="s">
        <v>44</v>
      </c>
      <c r="EO219" s="49" t="s">
        <v>45</v>
      </c>
      <c r="EP219" s="49" t="s">
        <v>46</v>
      </c>
      <c r="EQ219" s="49" t="s">
        <v>47</v>
      </c>
      <c r="ES219" s="49" t="s">
        <v>4</v>
      </c>
      <c r="ET219" s="49" t="s">
        <v>37</v>
      </c>
      <c r="EU219" s="49" t="s">
        <v>38</v>
      </c>
      <c r="EV219" s="49" t="s">
        <v>39</v>
      </c>
      <c r="EW219" s="49" t="s">
        <v>40</v>
      </c>
      <c r="EX219" s="49" t="s">
        <v>41</v>
      </c>
      <c r="EY219" s="49" t="s">
        <v>42</v>
      </c>
      <c r="EZ219" s="49" t="s">
        <v>43</v>
      </c>
      <c r="FA219" s="49" t="s">
        <v>44</v>
      </c>
      <c r="FB219" s="49" t="s">
        <v>45</v>
      </c>
      <c r="FC219" s="49" t="s">
        <v>46</v>
      </c>
      <c r="FD219" s="49" t="s">
        <v>47</v>
      </c>
      <c r="FF219" s="49" t="s">
        <v>4</v>
      </c>
      <c r="FG219" s="49" t="s">
        <v>37</v>
      </c>
      <c r="FH219" s="49" t="s">
        <v>38</v>
      </c>
      <c r="FI219" s="49" t="s">
        <v>39</v>
      </c>
      <c r="FJ219" s="49" t="s">
        <v>40</v>
      </c>
      <c r="FK219" s="49" t="s">
        <v>41</v>
      </c>
      <c r="FL219" s="49" t="s">
        <v>42</v>
      </c>
      <c r="FM219" s="49" t="s">
        <v>43</v>
      </c>
      <c r="FN219" s="49" t="s">
        <v>44</v>
      </c>
      <c r="FO219" s="49" t="s">
        <v>45</v>
      </c>
      <c r="FP219" s="49" t="s">
        <v>46</v>
      </c>
      <c r="FQ219" s="49" t="s">
        <v>47</v>
      </c>
      <c r="FS219" s="49" t="s">
        <v>4</v>
      </c>
      <c r="FT219" s="49" t="s">
        <v>37</v>
      </c>
      <c r="FU219" s="49" t="s">
        <v>38</v>
      </c>
      <c r="FV219" s="49" t="s">
        <v>39</v>
      </c>
      <c r="FW219" s="49" t="s">
        <v>40</v>
      </c>
      <c r="FX219" s="49" t="s">
        <v>41</v>
      </c>
      <c r="FY219" s="49" t="s">
        <v>42</v>
      </c>
      <c r="FZ219" s="49" t="s">
        <v>43</v>
      </c>
      <c r="GA219" s="49" t="s">
        <v>44</v>
      </c>
      <c r="GB219" s="49" t="s">
        <v>45</v>
      </c>
      <c r="GC219" s="49" t="s">
        <v>46</v>
      </c>
      <c r="GD219" s="49" t="s">
        <v>47</v>
      </c>
    </row>
    <row r="220" spans="4:186" ht="15.75" thickBot="1" x14ac:dyDescent="0.3">
      <c r="D220" s="39">
        <v>4.1666666666666664E-2</v>
      </c>
      <c r="E220" s="50">
        <v>32.757033217611657</v>
      </c>
      <c r="F220" s="50">
        <v>10.006369410793445</v>
      </c>
      <c r="G220" s="50">
        <v>11.637086182185351</v>
      </c>
      <c r="H220" s="50">
        <v>0</v>
      </c>
      <c r="I220" s="50">
        <v>0</v>
      </c>
      <c r="J220" s="50">
        <v>0</v>
      </c>
      <c r="K220" s="50">
        <v>0</v>
      </c>
      <c r="L220" s="50">
        <v>0</v>
      </c>
      <c r="M220" s="50">
        <v>2.6836603556420835</v>
      </c>
      <c r="N220" s="50">
        <v>34.816522307827221</v>
      </c>
      <c r="O220" s="50">
        <v>2.8543029756922431</v>
      </c>
      <c r="P220" s="50">
        <v>8.9685196109650835</v>
      </c>
      <c r="R220" s="50">
        <v>23.562990041365826</v>
      </c>
      <c r="S220" s="50">
        <v>8.9499571658277191</v>
      </c>
      <c r="T220" s="50">
        <v>15.999733464404217</v>
      </c>
      <c r="U220" s="50">
        <v>0</v>
      </c>
      <c r="V220" s="50">
        <v>9.963392936740135</v>
      </c>
      <c r="W220" s="50">
        <v>0</v>
      </c>
      <c r="X220" s="50">
        <v>0</v>
      </c>
      <c r="Y220" s="50">
        <v>0</v>
      </c>
      <c r="Z220" s="50">
        <v>3.1467711889070573</v>
      </c>
      <c r="AA220" s="50">
        <v>8.8292181910465679</v>
      </c>
      <c r="AB220" s="50">
        <v>0</v>
      </c>
      <c r="AC220" s="50">
        <v>2.5803234323454256</v>
      </c>
      <c r="AE220" s="50">
        <v>11.471295741725537</v>
      </c>
      <c r="AF220" s="50">
        <v>0</v>
      </c>
      <c r="AG220" s="50">
        <v>37.256888993873993</v>
      </c>
      <c r="AH220" s="50">
        <v>8.6093486895453957</v>
      </c>
      <c r="AI220" s="50">
        <v>0</v>
      </c>
      <c r="AJ220" s="50">
        <v>0</v>
      </c>
      <c r="AK220" s="50">
        <v>0</v>
      </c>
      <c r="AL220" s="50">
        <v>0</v>
      </c>
      <c r="AM220" s="50">
        <v>11.42500155143812</v>
      </c>
      <c r="AN220" s="50">
        <v>11.732536859630699</v>
      </c>
      <c r="AO220" s="50">
        <v>3.1856517797892558</v>
      </c>
      <c r="AP220" s="50">
        <v>33.305409760589313</v>
      </c>
      <c r="AR220" s="50">
        <v>8.5743566483602027</v>
      </c>
      <c r="AS220" s="50">
        <v>0</v>
      </c>
      <c r="AT220" s="50">
        <v>0</v>
      </c>
      <c r="AU220" s="50">
        <v>0</v>
      </c>
      <c r="AV220" s="50">
        <v>0</v>
      </c>
      <c r="AW220" s="50">
        <v>0</v>
      </c>
      <c r="AX220" s="50">
        <v>0</v>
      </c>
      <c r="AY220" s="50">
        <v>0</v>
      </c>
      <c r="AZ220" s="50">
        <v>0</v>
      </c>
      <c r="BA220" s="50">
        <v>0</v>
      </c>
      <c r="BB220" s="50">
        <v>0</v>
      </c>
      <c r="BC220" s="50">
        <v>0</v>
      </c>
      <c r="BE220" s="50">
        <v>37.794239748865124</v>
      </c>
      <c r="BF220" s="50">
        <v>16.511314710554846</v>
      </c>
      <c r="BG220" s="50">
        <v>56.368252439618395</v>
      </c>
      <c r="BH220" s="50">
        <v>34.718167046069716</v>
      </c>
      <c r="BI220" s="50">
        <v>8.4969362905119112</v>
      </c>
      <c r="BJ220" s="50">
        <v>3.1934661306354717</v>
      </c>
      <c r="BK220" s="50">
        <v>9.7081157288805517</v>
      </c>
      <c r="BL220" s="50">
        <v>18.151268709006622</v>
      </c>
      <c r="BM220" s="50">
        <v>32.203924362838954</v>
      </c>
      <c r="BN220" s="50">
        <v>54.346966355963175</v>
      </c>
      <c r="BO220" s="50">
        <v>17.975466025485407</v>
      </c>
      <c r="BP220" s="50">
        <v>25.6160157082616</v>
      </c>
      <c r="BR220" s="50">
        <v>43.482062708145911</v>
      </c>
      <c r="BS220" s="50">
        <v>30.073002839571011</v>
      </c>
      <c r="BT220" s="50">
        <v>20.411645259855892</v>
      </c>
      <c r="BU220" s="50">
        <v>0</v>
      </c>
      <c r="BV220" s="50">
        <v>0</v>
      </c>
      <c r="BW220" s="50">
        <v>0</v>
      </c>
      <c r="BX220" s="50">
        <v>0</v>
      </c>
      <c r="BY220" s="50">
        <v>0</v>
      </c>
      <c r="BZ220" s="50">
        <v>3.3930017792708322</v>
      </c>
      <c r="CA220" s="50">
        <v>9.941950922002146</v>
      </c>
      <c r="CB220" s="50">
        <v>25.240128771501123</v>
      </c>
      <c r="CC220" s="50">
        <v>57.158819576151828</v>
      </c>
      <c r="CE220" s="50">
        <v>0</v>
      </c>
      <c r="CF220" s="50">
        <v>9.2179915808919191</v>
      </c>
      <c r="CG220" s="50">
        <v>11.307087474726067</v>
      </c>
      <c r="CH220" s="50">
        <v>2.6558985731766294</v>
      </c>
      <c r="CI220" s="50">
        <v>0</v>
      </c>
      <c r="CJ220" s="50">
        <v>0</v>
      </c>
      <c r="CK220" s="50">
        <v>0</v>
      </c>
      <c r="CL220" s="50">
        <v>0</v>
      </c>
      <c r="CM220" s="50">
        <v>0</v>
      </c>
      <c r="CN220" s="50">
        <v>8.4776542941905468</v>
      </c>
      <c r="CO220" s="50">
        <v>0</v>
      </c>
      <c r="CP220" s="50">
        <v>0</v>
      </c>
      <c r="CR220" s="50">
        <v>18.468468233034031</v>
      </c>
      <c r="CS220" s="50">
        <v>0</v>
      </c>
      <c r="CT220" s="50">
        <v>0</v>
      </c>
      <c r="CU220" s="50">
        <v>9.2692136879238269</v>
      </c>
      <c r="CV220" s="50">
        <v>0</v>
      </c>
      <c r="CW220" s="50">
        <v>0</v>
      </c>
      <c r="CX220" s="50">
        <v>0</v>
      </c>
      <c r="CY220" s="50">
        <v>0</v>
      </c>
      <c r="CZ220" s="50">
        <v>0</v>
      </c>
      <c r="DA220" s="50">
        <v>3.0091793682384793</v>
      </c>
      <c r="DB220" s="50">
        <v>0</v>
      </c>
      <c r="DC220" s="50">
        <v>0</v>
      </c>
      <c r="DD220" s="81"/>
      <c r="DE220" s="50">
        <v>3.038370881508762</v>
      </c>
      <c r="DF220" s="50">
        <v>11.71545396065598</v>
      </c>
      <c r="DG220" s="50">
        <v>3.2251052623273866</v>
      </c>
      <c r="DH220" s="50">
        <v>16.642781361084587</v>
      </c>
      <c r="DI220" s="50">
        <v>15.458316080856385</v>
      </c>
      <c r="DJ220" s="50">
        <v>0</v>
      </c>
      <c r="DK220" s="50">
        <v>0</v>
      </c>
      <c r="DL220" s="50">
        <v>0</v>
      </c>
      <c r="DM220" s="50">
        <v>0</v>
      </c>
      <c r="DN220" s="50">
        <v>0</v>
      </c>
      <c r="DO220" s="50">
        <v>3.100533663340169</v>
      </c>
      <c r="DP220" s="50">
        <v>11.589555596321098</v>
      </c>
      <c r="DQ220" s="81"/>
      <c r="DS220" s="50">
        <v>55.663004498347483</v>
      </c>
      <c r="DT220" s="50">
        <v>10.246512152110055</v>
      </c>
      <c r="DU220" s="50">
        <v>18.861148166388706</v>
      </c>
      <c r="DV220" s="50">
        <v>9.2692136879238358</v>
      </c>
      <c r="DW220" s="50">
        <v>16.752156699689085</v>
      </c>
      <c r="DX220" s="50">
        <v>3.3930017792708305</v>
      </c>
      <c r="DY220" s="50">
        <v>0</v>
      </c>
      <c r="DZ220" s="50">
        <v>0</v>
      </c>
      <c r="EA220" s="50">
        <v>2.5467659953280983</v>
      </c>
      <c r="EB220" s="50">
        <v>19.368921407903013</v>
      </c>
      <c r="EC220" s="50">
        <v>16.404707060894111</v>
      </c>
      <c r="ED220" s="50">
        <v>57.636689268498621</v>
      </c>
      <c r="EF220" s="50">
        <v>193.17545862506324</v>
      </c>
      <c r="EG220" s="50">
        <v>85.523792993066877</v>
      </c>
      <c r="EH220" s="50">
        <v>47.521779294968702</v>
      </c>
      <c r="EI220" s="50">
        <v>9.9176871868707099</v>
      </c>
      <c r="EJ220" s="50">
        <v>10.092692756455479</v>
      </c>
      <c r="EK220" s="50">
        <v>37.483144788545303</v>
      </c>
      <c r="EL220" s="50">
        <v>25.024200157282841</v>
      </c>
      <c r="EM220" s="50">
        <v>11.732536859630699</v>
      </c>
      <c r="EN220" s="50">
        <v>63.067347925671896</v>
      </c>
      <c r="EO220" s="50">
        <v>83.404562632455836</v>
      </c>
      <c r="EP220" s="50">
        <v>197.95399467443298</v>
      </c>
      <c r="EQ220" s="50">
        <v>155.72561818445337</v>
      </c>
      <c r="ES220" s="50">
        <v>0</v>
      </c>
      <c r="ET220" s="50">
        <v>0</v>
      </c>
      <c r="EU220" s="50">
        <v>0</v>
      </c>
      <c r="EV220" s="50">
        <v>0</v>
      </c>
      <c r="EW220" s="50">
        <v>0</v>
      </c>
      <c r="EX220" s="50">
        <v>0</v>
      </c>
      <c r="EY220" s="50">
        <v>0</v>
      </c>
      <c r="EZ220" s="50">
        <v>0</v>
      </c>
      <c r="FA220" s="50">
        <v>0</v>
      </c>
      <c r="FB220" s="50">
        <v>0</v>
      </c>
      <c r="FC220" s="50">
        <v>0</v>
      </c>
      <c r="FD220" s="50">
        <v>0</v>
      </c>
      <c r="FF220" s="50">
        <v>242.08674881593862</v>
      </c>
      <c r="FG220" s="50">
        <v>173.53350685556254</v>
      </c>
      <c r="FH220" s="50">
        <v>260.84540196924559</v>
      </c>
      <c r="FI220" s="50">
        <v>106.1184733951946</v>
      </c>
      <c r="FJ220" s="50">
        <v>62.478367460291572</v>
      </c>
      <c r="FK220" s="50">
        <v>0</v>
      </c>
      <c r="FL220" s="50">
        <v>24.979057293567518</v>
      </c>
      <c r="FM220" s="50">
        <v>54.500705915188512</v>
      </c>
      <c r="FN220" s="50">
        <v>96.477522000617668</v>
      </c>
      <c r="FO220" s="50">
        <v>79.774287925113512</v>
      </c>
      <c r="FP220" s="50">
        <v>133.39574438251057</v>
      </c>
      <c r="FQ220" s="50">
        <v>228.07551608585743</v>
      </c>
      <c r="FS220" s="50">
        <v>9.6030504578490827</v>
      </c>
      <c r="FT220" s="50">
        <v>0</v>
      </c>
      <c r="FU220" s="50">
        <v>0</v>
      </c>
      <c r="FV220" s="50">
        <v>0</v>
      </c>
      <c r="FW220" s="50">
        <v>0</v>
      </c>
      <c r="FX220" s="50">
        <v>0</v>
      </c>
      <c r="FY220" s="50">
        <v>0</v>
      </c>
      <c r="FZ220" s="50">
        <v>0</v>
      </c>
      <c r="GA220" s="50">
        <v>2.9645430692775228</v>
      </c>
      <c r="GB220" s="50">
        <v>0</v>
      </c>
      <c r="GC220" s="50">
        <v>0</v>
      </c>
      <c r="GD220" s="50">
        <v>3.4193380278776955</v>
      </c>
    </row>
    <row r="221" spans="4:186" ht="15.75" thickBot="1" x14ac:dyDescent="0.3">
      <c r="D221" s="39">
        <v>8.3333333333333301E-2</v>
      </c>
      <c r="E221" s="50">
        <v>20.335953203874801</v>
      </c>
      <c r="F221" s="50">
        <v>16.878219541478504</v>
      </c>
      <c r="G221" s="50">
        <v>16.35671246988673</v>
      </c>
      <c r="H221" s="50">
        <v>0</v>
      </c>
      <c r="I221" s="50">
        <v>0</v>
      </c>
      <c r="J221" s="50">
        <v>0</v>
      </c>
      <c r="K221" s="50">
        <v>0</v>
      </c>
      <c r="L221" s="50">
        <v>0</v>
      </c>
      <c r="M221" s="50">
        <v>3.131307967548695</v>
      </c>
      <c r="N221" s="50">
        <v>53.203125204398276</v>
      </c>
      <c r="O221" s="50">
        <v>3.0852224137171778</v>
      </c>
      <c r="P221" s="50">
        <v>10.665924426068312</v>
      </c>
      <c r="R221" s="50">
        <v>24.530611054506675</v>
      </c>
      <c r="S221" s="50">
        <v>9.6765161003534192</v>
      </c>
      <c r="T221" s="50">
        <v>10.354638712659167</v>
      </c>
      <c r="U221" s="50">
        <v>0</v>
      </c>
      <c r="V221" s="50">
        <v>9.6659981489914273</v>
      </c>
      <c r="W221" s="50">
        <v>0</v>
      </c>
      <c r="X221" s="50">
        <v>0</v>
      </c>
      <c r="Y221" s="50">
        <v>0</v>
      </c>
      <c r="Z221" s="50">
        <v>3.4420959044141712</v>
      </c>
      <c r="AA221" s="50">
        <v>3.4352050004369974</v>
      </c>
      <c r="AB221" s="50">
        <v>0</v>
      </c>
      <c r="AC221" s="50">
        <v>0</v>
      </c>
      <c r="AE221" s="50">
        <v>16.487827779923247</v>
      </c>
      <c r="AF221" s="50">
        <v>0</v>
      </c>
      <c r="AG221" s="50">
        <v>38.276200905462041</v>
      </c>
      <c r="AH221" s="50">
        <v>3.3930017792708305</v>
      </c>
      <c r="AI221" s="50">
        <v>0</v>
      </c>
      <c r="AJ221" s="50">
        <v>0</v>
      </c>
      <c r="AK221" s="50">
        <v>0</v>
      </c>
      <c r="AL221" s="50">
        <v>0</v>
      </c>
      <c r="AM221" s="50">
        <v>3.5753238197954409</v>
      </c>
      <c r="AN221" s="50">
        <v>19.626190268718073</v>
      </c>
      <c r="AO221" s="50">
        <v>2.6352033530636327</v>
      </c>
      <c r="AP221" s="50">
        <v>36.783540885855359</v>
      </c>
      <c r="AR221" s="50">
        <v>8.8887408105977634</v>
      </c>
      <c r="AS221" s="50">
        <v>0</v>
      </c>
      <c r="AT221" s="50">
        <v>0</v>
      </c>
      <c r="AU221" s="50">
        <v>0</v>
      </c>
      <c r="AV221" s="50">
        <v>0</v>
      </c>
      <c r="AW221" s="50">
        <v>0</v>
      </c>
      <c r="AX221" s="50">
        <v>0</v>
      </c>
      <c r="AY221" s="50">
        <v>0</v>
      </c>
      <c r="AZ221" s="50">
        <v>0</v>
      </c>
      <c r="BA221" s="50">
        <v>0</v>
      </c>
      <c r="BB221" s="50">
        <v>0</v>
      </c>
      <c r="BC221" s="50">
        <v>0</v>
      </c>
      <c r="BE221" s="50">
        <v>32.160808548824832</v>
      </c>
      <c r="BF221" s="50">
        <v>23.980778650491022</v>
      </c>
      <c r="BG221" s="50">
        <v>55.663004498347483</v>
      </c>
      <c r="BH221" s="50">
        <v>38.603830147637304</v>
      </c>
      <c r="BI221" s="50">
        <v>9.5612375248626034</v>
      </c>
      <c r="BJ221" s="50">
        <v>3.5082882604071113</v>
      </c>
      <c r="BK221" s="50">
        <v>9.7715212197241623</v>
      </c>
      <c r="BL221" s="50">
        <v>19.774218737929129</v>
      </c>
      <c r="BM221" s="50">
        <v>32.259672632695427</v>
      </c>
      <c r="BN221" s="50">
        <v>59.248812206765798</v>
      </c>
      <c r="BO221" s="50">
        <v>18.557230344737757</v>
      </c>
      <c r="BP221" s="50">
        <v>18.256594957948138</v>
      </c>
      <c r="BR221" s="50">
        <v>36.372664726719236</v>
      </c>
      <c r="BS221" s="50">
        <v>24.916270253933469</v>
      </c>
      <c r="BT221" s="50">
        <v>17.941833070556253</v>
      </c>
      <c r="BU221" s="50">
        <v>0</v>
      </c>
      <c r="BV221" s="50">
        <v>0</v>
      </c>
      <c r="BW221" s="50">
        <v>0</v>
      </c>
      <c r="BX221" s="50">
        <v>0</v>
      </c>
      <c r="BY221" s="50">
        <v>0</v>
      </c>
      <c r="BZ221" s="50">
        <v>2.9571069279249955</v>
      </c>
      <c r="CA221" s="50">
        <v>9.3951995150232825</v>
      </c>
      <c r="CB221" s="50">
        <v>24.58860301883573</v>
      </c>
      <c r="CC221" s="50">
        <v>51.283244713583308</v>
      </c>
      <c r="CE221" s="50">
        <v>0</v>
      </c>
      <c r="CF221" s="50">
        <v>8.8179107625073865</v>
      </c>
      <c r="CG221" s="50">
        <v>10.960505068923851</v>
      </c>
      <c r="CH221" s="50">
        <v>2.5333384343227272</v>
      </c>
      <c r="CI221" s="50">
        <v>0</v>
      </c>
      <c r="CJ221" s="50">
        <v>0</v>
      </c>
      <c r="CK221" s="50">
        <v>0</v>
      </c>
      <c r="CL221" s="50">
        <v>0</v>
      </c>
      <c r="CM221" s="50">
        <v>0</v>
      </c>
      <c r="CN221" s="50">
        <v>8.6522458638735653</v>
      </c>
      <c r="CO221" s="50">
        <v>0</v>
      </c>
      <c r="CP221" s="50">
        <v>0</v>
      </c>
      <c r="CR221" s="50">
        <v>19.077664347440411</v>
      </c>
      <c r="CS221" s="50">
        <v>0</v>
      </c>
      <c r="CT221" s="50">
        <v>0</v>
      </c>
      <c r="CU221" s="50">
        <v>9.4821276738331957</v>
      </c>
      <c r="CV221" s="50">
        <v>0</v>
      </c>
      <c r="CW221" s="50">
        <v>0</v>
      </c>
      <c r="CX221" s="50">
        <v>0</v>
      </c>
      <c r="CY221" s="50">
        <v>0</v>
      </c>
      <c r="CZ221" s="50">
        <v>0</v>
      </c>
      <c r="DA221" s="50">
        <v>0</v>
      </c>
      <c r="DB221" s="50">
        <v>3.2248513236963152</v>
      </c>
      <c r="DC221" s="50">
        <v>0</v>
      </c>
      <c r="DD221" s="81"/>
      <c r="DE221" s="50">
        <v>3.3407356687058556</v>
      </c>
      <c r="DF221" s="50">
        <v>11.142802357472092</v>
      </c>
      <c r="DG221" s="50">
        <v>3.1796107223991124</v>
      </c>
      <c r="DH221" s="50">
        <v>11.645020558854622</v>
      </c>
      <c r="DI221" s="50">
        <v>16.818677429690823</v>
      </c>
      <c r="DJ221" s="50">
        <v>0</v>
      </c>
      <c r="DK221" s="50">
        <v>0</v>
      </c>
      <c r="DL221" s="50">
        <v>0</v>
      </c>
      <c r="DM221" s="50">
        <v>0</v>
      </c>
      <c r="DN221" s="50">
        <v>0</v>
      </c>
      <c r="DO221" s="50">
        <v>3.1622852342833645</v>
      </c>
      <c r="DP221" s="50">
        <v>11.2139616235898</v>
      </c>
      <c r="DQ221" s="81"/>
      <c r="DS221" s="50">
        <v>60.14815796751445</v>
      </c>
      <c r="DT221" s="50">
        <v>11.505001780167218</v>
      </c>
      <c r="DU221" s="50">
        <v>24.619867283887665</v>
      </c>
      <c r="DV221" s="50">
        <v>8.9352206860796333</v>
      </c>
      <c r="DW221" s="50">
        <v>15.458316080856378</v>
      </c>
      <c r="DX221" s="50">
        <v>8.4892199874050114</v>
      </c>
      <c r="DY221" s="50">
        <v>0</v>
      </c>
      <c r="DZ221" s="50">
        <v>2.8100570276319856</v>
      </c>
      <c r="EA221" s="50">
        <v>3.0852224137171804</v>
      </c>
      <c r="EB221" s="50">
        <v>20.525535145083708</v>
      </c>
      <c r="EC221" s="50">
        <v>9.7637568946377531</v>
      </c>
      <c r="ED221" s="50">
        <v>57.716592245950899</v>
      </c>
      <c r="EF221" s="50">
        <v>167.13193358773634</v>
      </c>
      <c r="EG221" s="50">
        <v>85.523792993066834</v>
      </c>
      <c r="EH221" s="50">
        <v>51.135027335154838</v>
      </c>
      <c r="EI221" s="50">
        <v>9.6330912613138775</v>
      </c>
      <c r="EJ221" s="50">
        <v>10.643485602241654</v>
      </c>
      <c r="EK221" s="50">
        <v>38.982296389207946</v>
      </c>
      <c r="EL221" s="50">
        <v>27.399285370073933</v>
      </c>
      <c r="EM221" s="50">
        <v>15.458316080856394</v>
      </c>
      <c r="EN221" s="50">
        <v>60.645277941887954</v>
      </c>
      <c r="EO221" s="50">
        <v>82.774568608766984</v>
      </c>
      <c r="EP221" s="50">
        <v>196.59237683336752</v>
      </c>
      <c r="EQ221" s="50">
        <v>151.18244804560305</v>
      </c>
      <c r="ES221" s="50">
        <v>0</v>
      </c>
      <c r="ET221" s="50">
        <v>0</v>
      </c>
      <c r="EU221" s="50">
        <v>0</v>
      </c>
      <c r="EV221" s="50">
        <v>0</v>
      </c>
      <c r="EW221" s="50">
        <v>0</v>
      </c>
      <c r="EX221" s="50">
        <v>0</v>
      </c>
      <c r="EY221" s="50">
        <v>0</v>
      </c>
      <c r="EZ221" s="50">
        <v>0</v>
      </c>
      <c r="FA221" s="50">
        <v>0</v>
      </c>
      <c r="FB221" s="50">
        <v>0</v>
      </c>
      <c r="FC221" s="50">
        <v>0</v>
      </c>
      <c r="FD221" s="50">
        <v>0</v>
      </c>
      <c r="FF221" s="50">
        <v>238.47885298544992</v>
      </c>
      <c r="FG221" s="50">
        <v>179.168775168237</v>
      </c>
      <c r="FH221" s="50">
        <v>272.22050000128587</v>
      </c>
      <c r="FI221" s="50">
        <v>117.95859502050398</v>
      </c>
      <c r="FJ221" s="50">
        <v>70.926319266544041</v>
      </c>
      <c r="FK221" s="50">
        <v>0</v>
      </c>
      <c r="FL221" s="50">
        <v>28.91389426799568</v>
      </c>
      <c r="FM221" s="50">
        <v>51.655040598817806</v>
      </c>
      <c r="FN221" s="50">
        <v>81.748952158713394</v>
      </c>
      <c r="FO221" s="50">
        <v>94.315225242345974</v>
      </c>
      <c r="FP221" s="50">
        <v>152.35042154750596</v>
      </c>
      <c r="FQ221" s="50">
        <v>208.46549813743584</v>
      </c>
      <c r="FS221" s="50">
        <v>9.2924083142470497</v>
      </c>
      <c r="FT221" s="50">
        <v>0</v>
      </c>
      <c r="FU221" s="50">
        <v>0</v>
      </c>
      <c r="FV221" s="50">
        <v>0</v>
      </c>
      <c r="FW221" s="50">
        <v>0</v>
      </c>
      <c r="FX221" s="50">
        <v>0</v>
      </c>
      <c r="FY221" s="50">
        <v>0</v>
      </c>
      <c r="FZ221" s="50">
        <v>0</v>
      </c>
      <c r="GA221" s="50">
        <v>0</v>
      </c>
      <c r="GB221" s="50">
        <v>0</v>
      </c>
      <c r="GC221" s="50">
        <v>0</v>
      </c>
      <c r="GD221" s="50">
        <v>3.1871632387770878</v>
      </c>
    </row>
    <row r="222" spans="4:186" ht="15.75" thickBot="1" x14ac:dyDescent="0.3">
      <c r="D222" s="39">
        <v>0.125</v>
      </c>
      <c r="E222" s="50">
        <v>27.160061301613073</v>
      </c>
      <c r="F222" s="50">
        <v>17.250519935151843</v>
      </c>
      <c r="G222" s="50">
        <v>10.179511145040882</v>
      </c>
      <c r="H222" s="50">
        <v>0</v>
      </c>
      <c r="I222" s="50">
        <v>0</v>
      </c>
      <c r="J222" s="50">
        <v>0</v>
      </c>
      <c r="K222" s="50">
        <v>0</v>
      </c>
      <c r="L222" s="50">
        <v>0</v>
      </c>
      <c r="M222" s="50">
        <v>3.5922150855711417</v>
      </c>
      <c r="N222" s="50">
        <v>43.150645978891326</v>
      </c>
      <c r="O222" s="50">
        <v>2.5805422954824384</v>
      </c>
      <c r="P222" s="50">
        <v>11.121348508118951</v>
      </c>
      <c r="R222" s="50">
        <v>26.544604219798167</v>
      </c>
      <c r="S222" s="50">
        <v>10.589122386011546</v>
      </c>
      <c r="T222" s="50">
        <v>15.458316080856385</v>
      </c>
      <c r="U222" s="50">
        <v>0</v>
      </c>
      <c r="V222" s="50">
        <v>9.4572365828467788</v>
      </c>
      <c r="W222" s="50">
        <v>0</v>
      </c>
      <c r="X222" s="50">
        <v>0</v>
      </c>
      <c r="Y222" s="50">
        <v>0</v>
      </c>
      <c r="Z222" s="50">
        <v>8.7103173543547232</v>
      </c>
      <c r="AA222" s="50">
        <v>2.7823491884560885</v>
      </c>
      <c r="AB222" s="50">
        <v>0</v>
      </c>
      <c r="AC222" s="50">
        <v>0</v>
      </c>
      <c r="AE222" s="50">
        <v>18.681974434750742</v>
      </c>
      <c r="AF222" s="50">
        <v>0</v>
      </c>
      <c r="AG222" s="50">
        <v>30.431824680017478</v>
      </c>
      <c r="AH222" s="50">
        <v>3.0320301052827645</v>
      </c>
      <c r="AI222" s="50">
        <v>0</v>
      </c>
      <c r="AJ222" s="50">
        <v>0</v>
      </c>
      <c r="AK222" s="50">
        <v>0</v>
      </c>
      <c r="AL222" s="50">
        <v>0</v>
      </c>
      <c r="AM222" s="50">
        <v>10.595721340362291</v>
      </c>
      <c r="AN222" s="50">
        <v>23.955698528434326</v>
      </c>
      <c r="AO222" s="50">
        <v>2.5805422954824375</v>
      </c>
      <c r="AP222" s="50">
        <v>37.256888993874014</v>
      </c>
      <c r="AR222" s="50">
        <v>3.5965827411068112</v>
      </c>
      <c r="AS222" s="50">
        <v>0</v>
      </c>
      <c r="AT222" s="50">
        <v>0</v>
      </c>
      <c r="AU222" s="50">
        <v>0</v>
      </c>
      <c r="AV222" s="50">
        <v>0</v>
      </c>
      <c r="AW222" s="50">
        <v>0</v>
      </c>
      <c r="AX222" s="50">
        <v>0</v>
      </c>
      <c r="AY222" s="50">
        <v>0</v>
      </c>
      <c r="AZ222" s="50">
        <v>0</v>
      </c>
      <c r="BA222" s="50">
        <v>0</v>
      </c>
      <c r="BB222" s="50">
        <v>0</v>
      </c>
      <c r="BC222" s="50">
        <v>0</v>
      </c>
      <c r="BE222" s="50">
        <v>36.842488856839054</v>
      </c>
      <c r="BF222" s="50">
        <v>20.21873173950906</v>
      </c>
      <c r="BG222" s="50">
        <v>57.636689268498621</v>
      </c>
      <c r="BH222" s="50">
        <v>45.810614631552717</v>
      </c>
      <c r="BI222" s="50">
        <v>9.5195461410142048</v>
      </c>
      <c r="BJ222" s="50">
        <v>3.2012932500259836</v>
      </c>
      <c r="BK222" s="50">
        <v>3.5072139657548616</v>
      </c>
      <c r="BL222" s="50">
        <v>19.478902403182534</v>
      </c>
      <c r="BM222" s="50">
        <v>34.659620402348644</v>
      </c>
      <c r="BN222" s="50">
        <v>56.368252439618395</v>
      </c>
      <c r="BO222" s="50">
        <v>17.195576712546725</v>
      </c>
      <c r="BP222" s="50">
        <v>17.323204614775044</v>
      </c>
      <c r="BR222" s="50">
        <v>35.330200480299901</v>
      </c>
      <c r="BS222" s="50">
        <v>25.824675708913919</v>
      </c>
      <c r="BT222" s="50">
        <v>16.586622757649341</v>
      </c>
      <c r="BU222" s="50">
        <v>0</v>
      </c>
      <c r="BV222" s="50">
        <v>0</v>
      </c>
      <c r="BW222" s="50">
        <v>0</v>
      </c>
      <c r="BX222" s="50">
        <v>0</v>
      </c>
      <c r="BY222" s="50">
        <v>0</v>
      </c>
      <c r="BZ222" s="50">
        <v>3.4420959044141677</v>
      </c>
      <c r="CA222" s="50">
        <v>9.0890806315131787</v>
      </c>
      <c r="CB222" s="50">
        <v>30.284535498489532</v>
      </c>
      <c r="CC222" s="50">
        <v>42.427465968976215</v>
      </c>
      <c r="CE222" s="50">
        <v>0</v>
      </c>
      <c r="CF222" s="50">
        <v>8.687169584783458</v>
      </c>
      <c r="CG222" s="50">
        <v>9.7715212197241694</v>
      </c>
      <c r="CH222" s="50">
        <v>0</v>
      </c>
      <c r="CI222" s="50">
        <v>0</v>
      </c>
      <c r="CJ222" s="50">
        <v>0</v>
      </c>
      <c r="CK222" s="50">
        <v>0</v>
      </c>
      <c r="CL222" s="50">
        <v>0</v>
      </c>
      <c r="CM222" s="50">
        <v>0</v>
      </c>
      <c r="CN222" s="50">
        <v>8.9885386205736353</v>
      </c>
      <c r="CO222" s="50">
        <v>0</v>
      </c>
      <c r="CP222" s="50">
        <v>0</v>
      </c>
      <c r="CR222" s="50">
        <v>16.885374024044992</v>
      </c>
      <c r="CS222" s="50">
        <v>0</v>
      </c>
      <c r="CT222" s="50">
        <v>0</v>
      </c>
      <c r="CU222" s="50">
        <v>8.6900608104924082</v>
      </c>
      <c r="CV222" s="50">
        <v>0</v>
      </c>
      <c r="CW222" s="50">
        <v>0</v>
      </c>
      <c r="CX222" s="50">
        <v>0</v>
      </c>
      <c r="CY222" s="50">
        <v>0</v>
      </c>
      <c r="CZ222" s="50">
        <v>0</v>
      </c>
      <c r="DA222" s="50">
        <v>2.7411298756091176</v>
      </c>
      <c r="DB222" s="50">
        <v>2.676701862079232</v>
      </c>
      <c r="DC222" s="50">
        <v>0</v>
      </c>
      <c r="DD222" s="81"/>
      <c r="DE222" s="50">
        <v>8.7109713148145111</v>
      </c>
      <c r="DF222" s="50">
        <v>9.9350653848634156</v>
      </c>
      <c r="DG222" s="50">
        <v>8.8688703094430199</v>
      </c>
      <c r="DH222" s="50">
        <v>15.605704258865332</v>
      </c>
      <c r="DI222" s="50">
        <v>8.7699618914954964</v>
      </c>
      <c r="DJ222" s="50">
        <v>0</v>
      </c>
      <c r="DK222" s="50">
        <v>0</v>
      </c>
      <c r="DL222" s="50">
        <v>0</v>
      </c>
      <c r="DM222" s="50">
        <v>0</v>
      </c>
      <c r="DN222" s="50">
        <v>0</v>
      </c>
      <c r="DO222" s="50">
        <v>3.5249678914698479</v>
      </c>
      <c r="DP222" s="50">
        <v>17.391227592005116</v>
      </c>
      <c r="DQ222" s="81"/>
      <c r="DS222" s="50">
        <v>52.599692894371458</v>
      </c>
      <c r="DT222" s="50">
        <v>10.989930690786734</v>
      </c>
      <c r="DU222" s="50">
        <v>25.98480695319909</v>
      </c>
      <c r="DV222" s="50">
        <v>8.7916583163679629</v>
      </c>
      <c r="DW222" s="50">
        <v>10.937654822496071</v>
      </c>
      <c r="DX222" s="50">
        <v>2.9571069279249942</v>
      </c>
      <c r="DY222" s="50">
        <v>0</v>
      </c>
      <c r="DZ222" s="50">
        <v>2.8589872794231641</v>
      </c>
      <c r="EA222" s="50">
        <v>2.9201126940255908</v>
      </c>
      <c r="EB222" s="50">
        <v>24.843954512815237</v>
      </c>
      <c r="EC222" s="50">
        <v>9.1639624617205868</v>
      </c>
      <c r="ED222" s="50">
        <v>56.762618452503709</v>
      </c>
      <c r="EF222" s="50">
        <v>159.63214372534918</v>
      </c>
      <c r="EG222" s="50">
        <v>83.758449896802162</v>
      </c>
      <c r="EH222" s="50">
        <v>54.500705915188483</v>
      </c>
      <c r="EI222" s="50">
        <v>9.6765161003534192</v>
      </c>
      <c r="EJ222" s="50">
        <v>11.542154609792576</v>
      </c>
      <c r="EK222" s="50">
        <v>40.003615337285218</v>
      </c>
      <c r="EL222" s="50">
        <v>30.124089469950341</v>
      </c>
      <c r="EM222" s="50">
        <v>11.708625446764938</v>
      </c>
      <c r="EN222" s="50">
        <v>61.158976401019963</v>
      </c>
      <c r="EO222" s="50">
        <v>80.594582694406043</v>
      </c>
      <c r="EP222" s="50">
        <v>184.05995044851375</v>
      </c>
      <c r="EQ222" s="50">
        <v>146.15567066943379</v>
      </c>
      <c r="ES222" s="50">
        <v>0</v>
      </c>
      <c r="ET222" s="50">
        <v>0</v>
      </c>
      <c r="EU222" s="50">
        <v>0</v>
      </c>
      <c r="EV222" s="50">
        <v>0</v>
      </c>
      <c r="EW222" s="50">
        <v>0</v>
      </c>
      <c r="EX222" s="50">
        <v>0</v>
      </c>
      <c r="EY222" s="50">
        <v>0</v>
      </c>
      <c r="EZ222" s="50">
        <v>0</v>
      </c>
      <c r="FA222" s="50">
        <v>0</v>
      </c>
      <c r="FB222" s="50">
        <v>0</v>
      </c>
      <c r="FC222" s="50">
        <v>0</v>
      </c>
      <c r="FD222" s="50">
        <v>0</v>
      </c>
      <c r="FF222" s="50">
        <v>228.49075891325396</v>
      </c>
      <c r="FG222" s="50">
        <v>175.46163939650259</v>
      </c>
      <c r="FH222" s="50">
        <v>262.84366053746288</v>
      </c>
      <c r="FI222" s="50">
        <v>132.79259950571918</v>
      </c>
      <c r="FJ222" s="50">
        <v>53.430596691261947</v>
      </c>
      <c r="FK222" s="50">
        <v>0</v>
      </c>
      <c r="FL222" s="50">
        <v>24.486063950892813</v>
      </c>
      <c r="FM222" s="50">
        <v>37.9744981409928</v>
      </c>
      <c r="FN222" s="50">
        <v>61.675567570272079</v>
      </c>
      <c r="FO222" s="50">
        <v>70.831876776603821</v>
      </c>
      <c r="FP222" s="50">
        <v>151.48678997865642</v>
      </c>
      <c r="FQ222" s="50">
        <v>200.22748482242113</v>
      </c>
      <c r="FS222" s="50">
        <v>9.0487743460943015</v>
      </c>
      <c r="FT222" s="50">
        <v>0</v>
      </c>
      <c r="FU222" s="50">
        <v>2.4894906936137291</v>
      </c>
      <c r="FV222" s="50">
        <v>0</v>
      </c>
      <c r="FW222" s="50">
        <v>0</v>
      </c>
      <c r="FX222" s="50">
        <v>0</v>
      </c>
      <c r="FY222" s="50">
        <v>0</v>
      </c>
      <c r="FZ222" s="50">
        <v>0</v>
      </c>
      <c r="GA222" s="50">
        <v>0</v>
      </c>
      <c r="GB222" s="50">
        <v>0</v>
      </c>
      <c r="GC222" s="50">
        <v>0</v>
      </c>
      <c r="GD222" s="50">
        <v>2.9585452094795266</v>
      </c>
    </row>
    <row r="223" spans="4:186" ht="15.75" thickBot="1" x14ac:dyDescent="0.3">
      <c r="D223" s="39">
        <v>0.16666666666666699</v>
      </c>
      <c r="E223" s="50">
        <v>27.979145387914425</v>
      </c>
      <c r="F223" s="50">
        <v>18.794464810736173</v>
      </c>
      <c r="G223" s="50">
        <v>9.0085873982207492</v>
      </c>
      <c r="H223" s="50">
        <v>0</v>
      </c>
      <c r="I223" s="50">
        <v>0</v>
      </c>
      <c r="J223" s="50">
        <v>0</v>
      </c>
      <c r="K223" s="50">
        <v>0</v>
      </c>
      <c r="L223" s="50">
        <v>2.619918502953372</v>
      </c>
      <c r="M223" s="50">
        <v>3.4338808818596029</v>
      </c>
      <c r="N223" s="50">
        <v>34.476851326037881</v>
      </c>
      <c r="O223" s="50">
        <v>3.1622852342833645</v>
      </c>
      <c r="P223" s="50">
        <v>10.442950722530794</v>
      </c>
      <c r="R223" s="50">
        <v>27.979145387914414</v>
      </c>
      <c r="S223" s="50">
        <v>11.531169325375389</v>
      </c>
      <c r="T223" s="50">
        <v>17.153923688269209</v>
      </c>
      <c r="U223" s="50">
        <v>0</v>
      </c>
      <c r="V223" s="50">
        <v>10.846571421505324</v>
      </c>
      <c r="W223" s="50">
        <v>0</v>
      </c>
      <c r="X223" s="50">
        <v>0</v>
      </c>
      <c r="Y223" s="50">
        <v>0</v>
      </c>
      <c r="Z223" s="50">
        <v>8.8120723755225647</v>
      </c>
      <c r="AA223" s="50">
        <v>3.5639114860882612</v>
      </c>
      <c r="AB223" s="50">
        <v>0</v>
      </c>
      <c r="AC223" s="50">
        <v>0</v>
      </c>
      <c r="AE223" s="50">
        <v>16.291416289755496</v>
      </c>
      <c r="AF223" s="50">
        <v>0</v>
      </c>
      <c r="AG223" s="50">
        <v>32.593702051588075</v>
      </c>
      <c r="AH223" s="50">
        <v>0</v>
      </c>
      <c r="AI223" s="50">
        <v>0</v>
      </c>
      <c r="AJ223" s="50">
        <v>0</v>
      </c>
      <c r="AK223" s="50">
        <v>0</v>
      </c>
      <c r="AL223" s="50">
        <v>0</v>
      </c>
      <c r="AM223" s="50">
        <v>9.4392868004729689</v>
      </c>
      <c r="AN223" s="50">
        <v>20.563592369910044</v>
      </c>
      <c r="AO223" s="50">
        <v>2.5467659953280983</v>
      </c>
      <c r="AP223" s="50">
        <v>32.160808548824832</v>
      </c>
      <c r="AR223" s="50">
        <v>11.237194962115412</v>
      </c>
      <c r="AS223" s="50">
        <v>0</v>
      </c>
      <c r="AT223" s="50">
        <v>0</v>
      </c>
      <c r="AU223" s="50">
        <v>0</v>
      </c>
      <c r="AV223" s="50">
        <v>2.6265568068180722</v>
      </c>
      <c r="AW223" s="50">
        <v>0</v>
      </c>
      <c r="AX223" s="50">
        <v>0</v>
      </c>
      <c r="AY223" s="50">
        <v>0</v>
      </c>
      <c r="AZ223" s="50">
        <v>0</v>
      </c>
      <c r="BA223" s="50">
        <v>0</v>
      </c>
      <c r="BB223" s="50">
        <v>0</v>
      </c>
      <c r="BC223" s="50">
        <v>0</v>
      </c>
      <c r="BE223" s="50">
        <v>35.617748183710724</v>
      </c>
      <c r="BF223" s="50">
        <v>27.281207293497239</v>
      </c>
      <c r="BG223" s="50">
        <v>58.600404177472313</v>
      </c>
      <c r="BH223" s="50">
        <v>39.746633585732503</v>
      </c>
      <c r="BI223" s="50">
        <v>3.2403659875290143</v>
      </c>
      <c r="BJ223" s="50">
        <v>2.6283289130038039</v>
      </c>
      <c r="BK223" s="50">
        <v>3.5395383159745246</v>
      </c>
      <c r="BL223" s="50">
        <v>19.811341792210122</v>
      </c>
      <c r="BM223" s="50">
        <v>33.388190360105476</v>
      </c>
      <c r="BN223" s="50">
        <v>54.040355140964913</v>
      </c>
      <c r="BO223" s="50">
        <v>19.950345021682285</v>
      </c>
      <c r="BP223" s="50">
        <v>19.15020291761412</v>
      </c>
      <c r="BR223" s="50">
        <v>30.021973999491411</v>
      </c>
      <c r="BS223" s="50">
        <v>27.92183600236649</v>
      </c>
      <c r="BT223" s="50">
        <v>18.151268709006622</v>
      </c>
      <c r="BU223" s="50">
        <v>0</v>
      </c>
      <c r="BV223" s="50">
        <v>0</v>
      </c>
      <c r="BW223" s="50">
        <v>0</v>
      </c>
      <c r="BX223" s="50">
        <v>0</v>
      </c>
      <c r="BY223" s="50">
        <v>0</v>
      </c>
      <c r="BZ223" s="50">
        <v>9.1639624617205815</v>
      </c>
      <c r="CA223" s="50">
        <v>3.5233514280779747</v>
      </c>
      <c r="CB223" s="50">
        <v>32.990264948078007</v>
      </c>
      <c r="CC223" s="50">
        <v>48.372895596066911</v>
      </c>
      <c r="CE223" s="50">
        <v>0</v>
      </c>
      <c r="CF223" s="50">
        <v>3.5554843349801364</v>
      </c>
      <c r="CG223" s="50">
        <v>8.5549576587818557</v>
      </c>
      <c r="CH223" s="50">
        <v>0</v>
      </c>
      <c r="CI223" s="50">
        <v>0</v>
      </c>
      <c r="CJ223" s="50">
        <v>0</v>
      </c>
      <c r="CK223" s="50">
        <v>0</v>
      </c>
      <c r="CL223" s="50">
        <v>0</v>
      </c>
      <c r="CM223" s="50">
        <v>0</v>
      </c>
      <c r="CN223" s="50">
        <v>8.7699618914954911</v>
      </c>
      <c r="CO223" s="50">
        <v>0</v>
      </c>
      <c r="CP223" s="50">
        <v>0</v>
      </c>
      <c r="CR223" s="50">
        <v>10.688394765091802</v>
      </c>
      <c r="CS223" s="50">
        <v>0</v>
      </c>
      <c r="CT223" s="50">
        <v>0</v>
      </c>
      <c r="CU223" s="50">
        <v>10.050908081826277</v>
      </c>
      <c r="CV223" s="50">
        <v>0</v>
      </c>
      <c r="CW223" s="50">
        <v>0</v>
      </c>
      <c r="CX223" s="50">
        <v>0</v>
      </c>
      <c r="CY223" s="50">
        <v>0</v>
      </c>
      <c r="CZ223" s="50">
        <v>0</v>
      </c>
      <c r="DA223" s="50">
        <v>8.5743566483602081</v>
      </c>
      <c r="DB223" s="50">
        <v>0</v>
      </c>
      <c r="DC223" s="50">
        <v>0</v>
      </c>
      <c r="DD223" s="81"/>
      <c r="DE223" s="50">
        <v>3.2480143698701478</v>
      </c>
      <c r="DF223" s="50">
        <v>11.609909967782894</v>
      </c>
      <c r="DG223" s="50">
        <v>3.5152765234431289</v>
      </c>
      <c r="DH223" s="50">
        <v>18.520507604058839</v>
      </c>
      <c r="DI223" s="50">
        <v>9.6030504578490827</v>
      </c>
      <c r="DJ223" s="50">
        <v>0</v>
      </c>
      <c r="DK223" s="50">
        <v>0</v>
      </c>
      <c r="DL223" s="50">
        <v>0</v>
      </c>
      <c r="DM223" s="50">
        <v>0</v>
      </c>
      <c r="DN223" s="50">
        <v>0</v>
      </c>
      <c r="DO223" s="50">
        <v>10.434834631095869</v>
      </c>
      <c r="DP223" s="50">
        <v>10.846571421505317</v>
      </c>
      <c r="DQ223" s="81"/>
      <c r="DS223" s="50">
        <v>56.446979037803615</v>
      </c>
      <c r="DT223" s="50">
        <v>11.245500353473572</v>
      </c>
      <c r="DU223" s="50">
        <v>28.419368686549682</v>
      </c>
      <c r="DV223" s="50">
        <v>3.4833676006526497</v>
      </c>
      <c r="DW223" s="50">
        <v>10.223106422748376</v>
      </c>
      <c r="DX223" s="50">
        <v>3.2485246895041553</v>
      </c>
      <c r="DY223" s="50">
        <v>0</v>
      </c>
      <c r="DZ223" s="50">
        <v>2.8170126111812204</v>
      </c>
      <c r="EA223" s="50">
        <v>3.209133148384097</v>
      </c>
      <c r="EB223" s="50">
        <v>23.911850402910435</v>
      </c>
      <c r="EC223" s="50">
        <v>10.252968003323478</v>
      </c>
      <c r="ED223" s="50">
        <v>60.312646913800833</v>
      </c>
      <c r="EF223" s="50">
        <v>174.1663571306301</v>
      </c>
      <c r="EG223" s="50">
        <v>89.400102363256039</v>
      </c>
      <c r="EH223" s="50">
        <v>60.973601580044345</v>
      </c>
      <c r="EI223" s="50">
        <v>10.366384768594754</v>
      </c>
      <c r="EJ223" s="50">
        <v>15.935391449956779</v>
      </c>
      <c r="EK223" s="50">
        <v>42.414392592126241</v>
      </c>
      <c r="EL223" s="50">
        <v>32.10696792070005</v>
      </c>
      <c r="EM223" s="50">
        <v>15.807225379306447</v>
      </c>
      <c r="EN223" s="50">
        <v>63.682777762930534</v>
      </c>
      <c r="EO223" s="50">
        <v>76.947112627533542</v>
      </c>
      <c r="EP223" s="50">
        <v>172.71515497905514</v>
      </c>
      <c r="EQ223" s="50">
        <v>146.46652984365426</v>
      </c>
      <c r="ES223" s="50">
        <v>0</v>
      </c>
      <c r="ET223" s="50">
        <v>0</v>
      </c>
      <c r="EU223" s="50">
        <v>2.5606763843092022</v>
      </c>
      <c r="EV223" s="50">
        <v>0</v>
      </c>
      <c r="EW223" s="50">
        <v>0</v>
      </c>
      <c r="EX223" s="50">
        <v>0</v>
      </c>
      <c r="EY223" s="50">
        <v>0</v>
      </c>
      <c r="EZ223" s="50">
        <v>0</v>
      </c>
      <c r="FA223" s="50">
        <v>0</v>
      </c>
      <c r="FB223" s="50">
        <v>0</v>
      </c>
      <c r="FC223" s="50">
        <v>0</v>
      </c>
      <c r="FD223" s="50">
        <v>0</v>
      </c>
      <c r="FF223" s="50">
        <v>193.17545862506333</v>
      </c>
      <c r="FG223" s="50">
        <v>195.26461517651327</v>
      </c>
      <c r="FH223" s="50">
        <v>273.49234115476071</v>
      </c>
      <c r="FI223" s="50">
        <v>158.63856287248916</v>
      </c>
      <c r="FJ223" s="50">
        <v>76.548767712208729</v>
      </c>
      <c r="FK223" s="50">
        <v>0</v>
      </c>
      <c r="FL223" s="50">
        <v>32.268670310023495</v>
      </c>
      <c r="FM223" s="50">
        <v>44.486485892293274</v>
      </c>
      <c r="FN223" s="50">
        <v>76.704621941434226</v>
      </c>
      <c r="FO223" s="50">
        <v>90.777353454118298</v>
      </c>
      <c r="FP223" s="50">
        <v>165.83794211414912</v>
      </c>
      <c r="FQ223" s="50">
        <v>203.18163216178044</v>
      </c>
      <c r="FS223" s="50">
        <v>10.398732217983602</v>
      </c>
      <c r="FT223" s="50">
        <v>2.5018746755257943</v>
      </c>
      <c r="FU223" s="50">
        <v>0</v>
      </c>
      <c r="FV223" s="50">
        <v>0</v>
      </c>
      <c r="FW223" s="50">
        <v>0</v>
      </c>
      <c r="FX223" s="50">
        <v>0</v>
      </c>
      <c r="FY223" s="50">
        <v>0</v>
      </c>
      <c r="FZ223" s="50">
        <v>0</v>
      </c>
      <c r="GA223" s="50">
        <v>0</v>
      </c>
      <c r="GB223" s="50">
        <v>0</v>
      </c>
      <c r="GC223" s="50">
        <v>0</v>
      </c>
      <c r="GD223" s="50">
        <v>3.5720606707850227</v>
      </c>
    </row>
    <row r="224" spans="4:186" ht="15.75" thickBot="1" x14ac:dyDescent="0.3">
      <c r="D224" s="39">
        <v>0.20833333333333301</v>
      </c>
      <c r="E224" s="50">
        <v>38.155328781504458</v>
      </c>
      <c r="F224" s="50">
        <v>23.980778650491022</v>
      </c>
      <c r="G224" s="50">
        <v>9.8564904956031061</v>
      </c>
      <c r="H224" s="50">
        <v>0</v>
      </c>
      <c r="I224" s="50">
        <v>0</v>
      </c>
      <c r="J224" s="50">
        <v>0</v>
      </c>
      <c r="K224" s="50">
        <v>0</v>
      </c>
      <c r="L224" s="50">
        <v>0</v>
      </c>
      <c r="M224" s="50">
        <v>0</v>
      </c>
      <c r="N224" s="50">
        <v>26.827492838824138</v>
      </c>
      <c r="O224" s="50">
        <v>0</v>
      </c>
      <c r="P224" s="50">
        <v>11.5185026609894</v>
      </c>
      <c r="R224" s="50">
        <v>26.403908731282232</v>
      </c>
      <c r="S224" s="50">
        <v>16.366054713813288</v>
      </c>
      <c r="T224" s="50">
        <v>17.289259742764134</v>
      </c>
      <c r="U224" s="50">
        <v>0</v>
      </c>
      <c r="V224" s="50">
        <v>16.193798210205735</v>
      </c>
      <c r="W224" s="50">
        <v>0</v>
      </c>
      <c r="X224" s="50">
        <v>0</v>
      </c>
      <c r="Y224" s="50">
        <v>0</v>
      </c>
      <c r="Z224" s="50">
        <v>8.7509248292444326</v>
      </c>
      <c r="AA224" s="50">
        <v>3.4193380278776955</v>
      </c>
      <c r="AB224" s="50">
        <v>0</v>
      </c>
      <c r="AC224" s="50">
        <v>0</v>
      </c>
      <c r="AE224" s="50">
        <v>16.785395096156183</v>
      </c>
      <c r="AF224" s="50">
        <v>0</v>
      </c>
      <c r="AG224" s="50">
        <v>39.252380626550391</v>
      </c>
      <c r="AH224" s="50">
        <v>2.4999761998191214</v>
      </c>
      <c r="AI224" s="50">
        <v>0</v>
      </c>
      <c r="AJ224" s="50">
        <v>0</v>
      </c>
      <c r="AK224" s="50">
        <v>0</v>
      </c>
      <c r="AL224" s="50">
        <v>0</v>
      </c>
      <c r="AM224" s="50">
        <v>11.159875085390309</v>
      </c>
      <c r="AN224" s="50">
        <v>18.468468233034042</v>
      </c>
      <c r="AO224" s="50">
        <v>2.4734982970884367</v>
      </c>
      <c r="AP224" s="50">
        <v>26.497650331716617</v>
      </c>
      <c r="AR224" s="50">
        <v>9.8564904956031114</v>
      </c>
      <c r="AS224" s="50">
        <v>0</v>
      </c>
      <c r="AT224" s="50">
        <v>0</v>
      </c>
      <c r="AU224" s="50">
        <v>0</v>
      </c>
      <c r="AV224" s="50">
        <v>0</v>
      </c>
      <c r="AW224" s="50">
        <v>0</v>
      </c>
      <c r="AX224" s="50">
        <v>0</v>
      </c>
      <c r="AY224" s="50">
        <v>0</v>
      </c>
      <c r="AZ224" s="50">
        <v>0</v>
      </c>
      <c r="BA224" s="50">
        <v>0</v>
      </c>
      <c r="BB224" s="50">
        <v>0</v>
      </c>
      <c r="BC224" s="50">
        <v>0</v>
      </c>
      <c r="BE224" s="50">
        <v>40.684507524421257</v>
      </c>
      <c r="BF224" s="50">
        <v>24.966169311728571</v>
      </c>
      <c r="BG224" s="50">
        <v>49.668530209002711</v>
      </c>
      <c r="BH224" s="50">
        <v>46.381753421470982</v>
      </c>
      <c r="BI224" s="50">
        <v>3.1121742744523235</v>
      </c>
      <c r="BJ224" s="50">
        <v>0</v>
      </c>
      <c r="BK224" s="50">
        <v>9.5195461410142101</v>
      </c>
      <c r="BL224" s="50">
        <v>24.888934504039018</v>
      </c>
      <c r="BM224" s="50">
        <v>30.125793353288771</v>
      </c>
      <c r="BN224" s="50">
        <v>54.654735139065345</v>
      </c>
      <c r="BO224" s="50">
        <v>19.567186354072337</v>
      </c>
      <c r="BP224" s="50">
        <v>25.159955016696856</v>
      </c>
      <c r="BR224" s="50">
        <v>34.703051928023726</v>
      </c>
      <c r="BS224" s="50">
        <v>19.559029961366132</v>
      </c>
      <c r="BT224" s="50">
        <v>10.398732217983596</v>
      </c>
      <c r="BU224" s="50">
        <v>0</v>
      </c>
      <c r="BV224" s="50">
        <v>0</v>
      </c>
      <c r="BW224" s="50">
        <v>0</v>
      </c>
      <c r="BX224" s="50">
        <v>0</v>
      </c>
      <c r="BY224" s="50">
        <v>0</v>
      </c>
      <c r="BZ224" s="50">
        <v>3.442095904414169</v>
      </c>
      <c r="CA224" s="50">
        <v>9.3129062663836688</v>
      </c>
      <c r="CB224" s="50">
        <v>34.019945712598421</v>
      </c>
      <c r="CC224" s="50">
        <v>49.741180412332646</v>
      </c>
      <c r="CE224" s="50">
        <v>0</v>
      </c>
      <c r="CF224" s="50">
        <v>3.3438006488330965</v>
      </c>
      <c r="CG224" s="50">
        <v>3.4352050004369974</v>
      </c>
      <c r="CH224" s="50">
        <v>0</v>
      </c>
      <c r="CI224" s="50">
        <v>0</v>
      </c>
      <c r="CJ224" s="50">
        <v>0</v>
      </c>
      <c r="CK224" s="50">
        <v>0</v>
      </c>
      <c r="CL224" s="50">
        <v>0</v>
      </c>
      <c r="CM224" s="50">
        <v>0</v>
      </c>
      <c r="CN224" s="50">
        <v>3.1796107223991124</v>
      </c>
      <c r="CO224" s="50">
        <v>0</v>
      </c>
      <c r="CP224" s="50">
        <v>0</v>
      </c>
      <c r="CR224" s="50">
        <v>16.487827779923247</v>
      </c>
      <c r="CS224" s="50">
        <v>0</v>
      </c>
      <c r="CT224" s="50">
        <v>0</v>
      </c>
      <c r="CU224" s="50">
        <v>10.946029554937056</v>
      </c>
      <c r="CV224" s="50">
        <v>0</v>
      </c>
      <c r="CW224" s="50">
        <v>0</v>
      </c>
      <c r="CX224" s="50">
        <v>0</v>
      </c>
      <c r="CY224" s="50">
        <v>0</v>
      </c>
      <c r="CZ224" s="50">
        <v>0</v>
      </c>
      <c r="DA224" s="50">
        <v>2.528153366649367</v>
      </c>
      <c r="DB224" s="50">
        <v>0</v>
      </c>
      <c r="DC224" s="50">
        <v>0</v>
      </c>
      <c r="DD224" s="81"/>
      <c r="DE224" s="50">
        <v>3.2633472212669599</v>
      </c>
      <c r="DF224" s="50">
        <v>9.7934751496522132</v>
      </c>
      <c r="DG224" s="50">
        <v>2.922727862099308</v>
      </c>
      <c r="DH224" s="50">
        <v>10.095578719195423</v>
      </c>
      <c r="DI224" s="50">
        <v>8.9285708073999039</v>
      </c>
      <c r="DJ224" s="50">
        <v>0</v>
      </c>
      <c r="DK224" s="50">
        <v>0</v>
      </c>
      <c r="DL224" s="50">
        <v>0</v>
      </c>
      <c r="DM224" s="50">
        <v>0</v>
      </c>
      <c r="DN224" s="50">
        <v>0</v>
      </c>
      <c r="DO224" s="50">
        <v>10.898882328175155</v>
      </c>
      <c r="DP224" s="50">
        <v>16.752156699689095</v>
      </c>
      <c r="DQ224" s="81"/>
      <c r="DS224" s="50">
        <v>40.182493591381075</v>
      </c>
      <c r="DT224" s="50">
        <v>16.694095142152324</v>
      </c>
      <c r="DU224" s="50">
        <v>16.752156699689095</v>
      </c>
      <c r="DV224" s="50">
        <v>8.6900608104924135</v>
      </c>
      <c r="DW224" s="50">
        <v>10.733430077192969</v>
      </c>
      <c r="DX224" s="50">
        <v>3.2091331483840948</v>
      </c>
      <c r="DY224" s="50">
        <v>0</v>
      </c>
      <c r="DZ224" s="50">
        <v>2.8100570276319865</v>
      </c>
      <c r="EA224" s="50">
        <v>3.2723136288786514</v>
      </c>
      <c r="EB224" s="50">
        <v>27.543491840057083</v>
      </c>
      <c r="EC224" s="50">
        <v>10.434834631095869</v>
      </c>
      <c r="ED224" s="50">
        <v>61.890273751196609</v>
      </c>
      <c r="EF224" s="50">
        <v>189.30346115871285</v>
      </c>
      <c r="EG224" s="50">
        <v>85.998704227797305</v>
      </c>
      <c r="EH224" s="50">
        <v>75.067220172580576</v>
      </c>
      <c r="EI224" s="50">
        <v>16.168914084848538</v>
      </c>
      <c r="EJ224" s="50">
        <v>17.45942840698299</v>
      </c>
      <c r="EK224" s="50">
        <v>46.310102939674536</v>
      </c>
      <c r="EL224" s="50">
        <v>34.930239765115779</v>
      </c>
      <c r="EM224" s="50">
        <v>16.685811601875656</v>
      </c>
      <c r="EN224" s="50">
        <v>73.060679847806355</v>
      </c>
      <c r="EO224" s="50">
        <v>73.218198199330899</v>
      </c>
      <c r="EP224" s="50">
        <v>164.27726071879968</v>
      </c>
      <c r="EQ224" s="50">
        <v>143.5311074510719</v>
      </c>
      <c r="ES224" s="50">
        <v>0</v>
      </c>
      <c r="ET224" s="50">
        <v>0</v>
      </c>
      <c r="EU224" s="50">
        <v>0</v>
      </c>
      <c r="EV224" s="50">
        <v>0</v>
      </c>
      <c r="EW224" s="50">
        <v>0</v>
      </c>
      <c r="EX224" s="50">
        <v>0</v>
      </c>
      <c r="EY224" s="50">
        <v>0</v>
      </c>
      <c r="EZ224" s="50">
        <v>0</v>
      </c>
      <c r="FA224" s="50">
        <v>0</v>
      </c>
      <c r="FB224" s="50">
        <v>0</v>
      </c>
      <c r="FC224" s="50">
        <v>0</v>
      </c>
      <c r="FD224" s="50">
        <v>0</v>
      </c>
      <c r="FF224" s="50">
        <v>226.63814019676121</v>
      </c>
      <c r="FG224" s="50">
        <v>192.1761288680236</v>
      </c>
      <c r="FH224" s="50">
        <v>272.446784694614</v>
      </c>
      <c r="FI224" s="50">
        <v>171.64497807001655</v>
      </c>
      <c r="FJ224" s="50">
        <v>71.210150354890658</v>
      </c>
      <c r="FK224" s="50">
        <v>0</v>
      </c>
      <c r="FL224" s="50">
        <v>34.589828356996762</v>
      </c>
      <c r="FM224" s="50">
        <v>42.166508428997439</v>
      </c>
      <c r="FN224" s="50">
        <v>74.969135838077321</v>
      </c>
      <c r="FO224" s="50">
        <v>93.164116477139757</v>
      </c>
      <c r="FP224" s="50">
        <v>153.95663505259665</v>
      </c>
      <c r="FQ224" s="50">
        <v>182.7867421475199</v>
      </c>
      <c r="FS224" s="50">
        <v>15.552958570387608</v>
      </c>
      <c r="FT224" s="50">
        <v>2.5810269650414548</v>
      </c>
      <c r="FU224" s="50">
        <v>0</v>
      </c>
      <c r="FV224" s="50">
        <v>0</v>
      </c>
      <c r="FW224" s="50">
        <v>0</v>
      </c>
      <c r="FX224" s="50">
        <v>0</v>
      </c>
      <c r="FY224" s="50">
        <v>0</v>
      </c>
      <c r="FZ224" s="50">
        <v>0</v>
      </c>
      <c r="GA224" s="50">
        <v>8.8735041081824342</v>
      </c>
      <c r="GB224" s="50">
        <v>0</v>
      </c>
      <c r="GC224" s="50">
        <v>0</v>
      </c>
      <c r="GD224" s="50">
        <v>9.8991592265239028</v>
      </c>
    </row>
    <row r="225" spans="4:186" ht="15.75" thickBot="1" x14ac:dyDescent="0.3">
      <c r="D225" s="39">
        <v>0.25</v>
      </c>
      <c r="E225" s="50">
        <v>34.420455179112551</v>
      </c>
      <c r="F225" s="50">
        <v>15.793534202277785</v>
      </c>
      <c r="G225" s="50">
        <v>10.576358000783339</v>
      </c>
      <c r="H225" s="50">
        <v>0</v>
      </c>
      <c r="I225" s="50">
        <v>0</v>
      </c>
      <c r="J225" s="50">
        <v>0</v>
      </c>
      <c r="K225" s="50">
        <v>0</v>
      </c>
      <c r="L225" s="50">
        <v>0</v>
      </c>
      <c r="M225" s="50">
        <v>8.5691807201443879</v>
      </c>
      <c r="N225" s="50">
        <v>29.063362696845633</v>
      </c>
      <c r="O225" s="50">
        <v>2.7823491884560885</v>
      </c>
      <c r="P225" s="50">
        <v>19.700111811782058</v>
      </c>
      <c r="R225" s="50">
        <v>25.069397377239252</v>
      </c>
      <c r="S225" s="50">
        <v>17.74264157968279</v>
      </c>
      <c r="T225" s="50">
        <v>16.985749169096163</v>
      </c>
      <c r="U225" s="50">
        <v>0</v>
      </c>
      <c r="V225" s="50">
        <v>18.362327871439252</v>
      </c>
      <c r="W225" s="50">
        <v>0</v>
      </c>
      <c r="X225" s="50">
        <v>0</v>
      </c>
      <c r="Y225" s="50">
        <v>0</v>
      </c>
      <c r="Z225" s="50">
        <v>8.8529952470277387</v>
      </c>
      <c r="AA225" s="50">
        <v>2.9946539901434934</v>
      </c>
      <c r="AB225" s="50">
        <v>0</v>
      </c>
      <c r="AC225" s="50">
        <v>2.4766912807269525</v>
      </c>
      <c r="AE225" s="50">
        <v>17.187691244901696</v>
      </c>
      <c r="AF225" s="50">
        <v>0</v>
      </c>
      <c r="AG225" s="50">
        <v>36.022929972635254</v>
      </c>
      <c r="AH225" s="50">
        <v>0</v>
      </c>
      <c r="AI225" s="50">
        <v>0</v>
      </c>
      <c r="AJ225" s="50">
        <v>0</v>
      </c>
      <c r="AK225" s="50">
        <v>0</v>
      </c>
      <c r="AL225" s="50">
        <v>0</v>
      </c>
      <c r="AM225" s="50">
        <v>11.088286654433794</v>
      </c>
      <c r="AN225" s="50">
        <v>24.5306110545067</v>
      </c>
      <c r="AO225" s="50">
        <v>0</v>
      </c>
      <c r="AP225" s="50">
        <v>20.147542240656055</v>
      </c>
      <c r="AR225" s="50">
        <v>10.33263877941568</v>
      </c>
      <c r="AS225" s="50">
        <v>0</v>
      </c>
      <c r="AT225" s="50">
        <v>0</v>
      </c>
      <c r="AU225" s="50">
        <v>2.6214664388940565</v>
      </c>
      <c r="AV225" s="50">
        <v>2.7206737672113692</v>
      </c>
      <c r="AW225" s="50">
        <v>0</v>
      </c>
      <c r="AX225" s="50">
        <v>0</v>
      </c>
      <c r="AY225" s="50">
        <v>0</v>
      </c>
      <c r="AZ225" s="50">
        <v>0</v>
      </c>
      <c r="BA225" s="50">
        <v>0</v>
      </c>
      <c r="BB225" s="50">
        <v>0</v>
      </c>
      <c r="BC225" s="50">
        <v>0</v>
      </c>
      <c r="BE225" s="50">
        <v>45.712065999669392</v>
      </c>
      <c r="BF225" s="50">
        <v>20.427889383891962</v>
      </c>
      <c r="BG225" s="50">
        <v>52.44955114050881</v>
      </c>
      <c r="BH225" s="50">
        <v>43.641743693213385</v>
      </c>
      <c r="BI225" s="50">
        <v>2.8170126111812221</v>
      </c>
      <c r="BJ225" s="50">
        <v>3.25644148055718</v>
      </c>
      <c r="BK225" s="50">
        <v>8.9885386205736424</v>
      </c>
      <c r="BL225" s="50">
        <v>9.0487743460942944</v>
      </c>
      <c r="BM225" s="50">
        <v>30.073002839571028</v>
      </c>
      <c r="BN225" s="50">
        <v>52.103562335674006</v>
      </c>
      <c r="BO225" s="50">
        <v>16.506458917611582</v>
      </c>
      <c r="BP225" s="50">
        <v>18.681974434750742</v>
      </c>
      <c r="BR225" s="50">
        <v>38.823285022032685</v>
      </c>
      <c r="BS225" s="50">
        <v>27.334214805812742</v>
      </c>
      <c r="BT225" s="50">
        <v>16.619641904086279</v>
      </c>
      <c r="BU225" s="50">
        <v>0</v>
      </c>
      <c r="BV225" s="50">
        <v>0</v>
      </c>
      <c r="BW225" s="50">
        <v>0</v>
      </c>
      <c r="BX225" s="50">
        <v>0</v>
      </c>
      <c r="BY225" s="50">
        <v>0</v>
      </c>
      <c r="BZ225" s="50">
        <v>3.0775857280444501</v>
      </c>
      <c r="CA225" s="50">
        <v>10.332638779415689</v>
      </c>
      <c r="CB225" s="50">
        <v>34.894202488250109</v>
      </c>
      <c r="CC225" s="50">
        <v>54.57768430200634</v>
      </c>
      <c r="CE225" s="50">
        <v>0</v>
      </c>
      <c r="CF225" s="50">
        <v>3.1906738258120693</v>
      </c>
      <c r="CG225" s="50">
        <v>8.4391778585051842</v>
      </c>
      <c r="CH225" s="50">
        <v>0</v>
      </c>
      <c r="CI225" s="50">
        <v>0</v>
      </c>
      <c r="CJ225" s="50">
        <v>0</v>
      </c>
      <c r="CK225" s="50">
        <v>0</v>
      </c>
      <c r="CL225" s="50">
        <v>0</v>
      </c>
      <c r="CM225" s="50">
        <v>0</v>
      </c>
      <c r="CN225" s="50">
        <v>2.9946539901434917</v>
      </c>
      <c r="CO225" s="50">
        <v>0</v>
      </c>
      <c r="CP225" s="50">
        <v>0</v>
      </c>
      <c r="CR225" s="50">
        <v>15.521368278283402</v>
      </c>
      <c r="CS225" s="50">
        <v>0</v>
      </c>
      <c r="CT225" s="50">
        <v>0</v>
      </c>
      <c r="CU225" s="50">
        <v>11.498030460352723</v>
      </c>
      <c r="CV225" s="50">
        <v>0</v>
      </c>
      <c r="CW225" s="50">
        <v>2.7823491884560854</v>
      </c>
      <c r="CX225" s="50">
        <v>0</v>
      </c>
      <c r="CY225" s="50">
        <v>0</v>
      </c>
      <c r="CZ225" s="50">
        <v>0</v>
      </c>
      <c r="DA225" s="50">
        <v>0</v>
      </c>
      <c r="DB225" s="50">
        <v>0</v>
      </c>
      <c r="DC225" s="50">
        <v>0</v>
      </c>
      <c r="DD225" s="81"/>
      <c r="DE225" s="50">
        <v>3.202304131524766</v>
      </c>
      <c r="DF225" s="50">
        <v>8.4934909348282677</v>
      </c>
      <c r="DG225" s="50">
        <v>3.1420270625965867</v>
      </c>
      <c r="DH225" s="50">
        <v>3.4585652349465295</v>
      </c>
      <c r="DI225" s="50">
        <v>9.7503554771537395</v>
      </c>
      <c r="DJ225" s="50">
        <v>0</v>
      </c>
      <c r="DK225" s="50">
        <v>0</v>
      </c>
      <c r="DL225" s="50">
        <v>0</v>
      </c>
      <c r="DM225" s="50">
        <v>0</v>
      </c>
      <c r="DN225" s="50">
        <v>0</v>
      </c>
      <c r="DO225" s="50">
        <v>16.370882933286683</v>
      </c>
      <c r="DP225" s="50">
        <v>17.289259742764141</v>
      </c>
      <c r="DQ225" s="81"/>
      <c r="DS225" s="50">
        <v>37.614552698230312</v>
      </c>
      <c r="DT225" s="50">
        <v>16.511314710554846</v>
      </c>
      <c r="DU225" s="50">
        <v>20.792924012683571</v>
      </c>
      <c r="DV225" s="50">
        <v>9.2692136879238358</v>
      </c>
      <c r="DW225" s="50">
        <v>18.717717998603842</v>
      </c>
      <c r="DX225" s="50">
        <v>9.5466317233576774</v>
      </c>
      <c r="DY225" s="50">
        <v>0</v>
      </c>
      <c r="DZ225" s="50">
        <v>2.9298680735933553</v>
      </c>
      <c r="EA225" s="50">
        <v>3.4093142599627333</v>
      </c>
      <c r="EB225" s="50">
        <v>28.468565505447831</v>
      </c>
      <c r="EC225" s="50">
        <v>9.9398084140886738</v>
      </c>
      <c r="ED225" s="50">
        <v>58.036942630230335</v>
      </c>
      <c r="EF225" s="50">
        <v>183.86230701997857</v>
      </c>
      <c r="EG225" s="50">
        <v>82.363795988727219</v>
      </c>
      <c r="EH225" s="50">
        <v>81.006830402304246</v>
      </c>
      <c r="EI225" s="50">
        <v>24.08462886518226</v>
      </c>
      <c r="EJ225" s="50">
        <v>20.222766340748894</v>
      </c>
      <c r="EK225" s="50">
        <v>51.046234137559345</v>
      </c>
      <c r="EL225" s="50">
        <v>40.621528421793954</v>
      </c>
      <c r="EM225" s="50">
        <v>18.575016826286522</v>
      </c>
      <c r="EN225" s="50">
        <v>74.867871823175136</v>
      </c>
      <c r="EO225" s="50">
        <v>71.11545601842657</v>
      </c>
      <c r="EP225" s="50">
        <v>154.28796198722668</v>
      </c>
      <c r="EQ225" s="50">
        <v>137.62917707850985</v>
      </c>
      <c r="ES225" s="50">
        <v>0</v>
      </c>
      <c r="ET225" s="50">
        <v>0</v>
      </c>
      <c r="EU225" s="50">
        <v>0</v>
      </c>
      <c r="EV225" s="50">
        <v>0</v>
      </c>
      <c r="EW225" s="50">
        <v>0</v>
      </c>
      <c r="EX225" s="50">
        <v>0</v>
      </c>
      <c r="EY225" s="50">
        <v>0</v>
      </c>
      <c r="EZ225" s="50">
        <v>0</v>
      </c>
      <c r="FA225" s="50">
        <v>0</v>
      </c>
      <c r="FB225" s="50">
        <v>0</v>
      </c>
      <c r="FC225" s="50">
        <v>0</v>
      </c>
      <c r="FD225" s="50">
        <v>0</v>
      </c>
      <c r="FF225" s="50">
        <v>230.14598287158827</v>
      </c>
      <c r="FG225" s="50">
        <v>186.09720128164628</v>
      </c>
      <c r="FH225" s="50">
        <v>252.03133919089817</v>
      </c>
      <c r="FI225" s="50">
        <v>162.72640176124526</v>
      </c>
      <c r="FJ225" s="50">
        <v>93.853650735801764</v>
      </c>
      <c r="FK225" s="50">
        <v>0</v>
      </c>
      <c r="FL225" s="50">
        <v>36.489744029902724</v>
      </c>
      <c r="FM225" s="50">
        <v>45.096500368342838</v>
      </c>
      <c r="FN225" s="50">
        <v>71.087064096472616</v>
      </c>
      <c r="FO225" s="50">
        <v>71.970733017593517</v>
      </c>
      <c r="FP225" s="50">
        <v>152.30711377910632</v>
      </c>
      <c r="FQ225" s="50">
        <v>177.64727803436256</v>
      </c>
      <c r="FS225" s="50">
        <v>17.665100200045064</v>
      </c>
      <c r="FT225" s="50">
        <v>2.6544167625878718</v>
      </c>
      <c r="FU225" s="50">
        <v>0</v>
      </c>
      <c r="FV225" s="50">
        <v>0</v>
      </c>
      <c r="FW225" s="50">
        <v>0</v>
      </c>
      <c r="FX225" s="50">
        <v>0</v>
      </c>
      <c r="FY225" s="50">
        <v>0</v>
      </c>
      <c r="FZ225" s="50">
        <v>0</v>
      </c>
      <c r="GA225" s="50">
        <v>8.5291378845030863</v>
      </c>
      <c r="GB225" s="50">
        <v>0</v>
      </c>
      <c r="GC225" s="50">
        <v>0</v>
      </c>
      <c r="GD225" s="50">
        <v>11.708625446764938</v>
      </c>
    </row>
    <row r="226" spans="4:186" ht="15.75" thickBot="1" x14ac:dyDescent="0.3">
      <c r="D226" s="39">
        <v>0.29166666666666702</v>
      </c>
      <c r="E226" s="50">
        <v>37.914348471914543</v>
      </c>
      <c r="F226" s="50">
        <v>15.793534202277785</v>
      </c>
      <c r="G226" s="50">
        <v>11.660900130158193</v>
      </c>
      <c r="H226" s="50">
        <v>0</v>
      </c>
      <c r="I226" s="50">
        <v>3.1570247798872657</v>
      </c>
      <c r="J226" s="50">
        <v>2.5266423890674883</v>
      </c>
      <c r="K226" s="50">
        <v>0</v>
      </c>
      <c r="L226" s="50">
        <v>3.149519969768062</v>
      </c>
      <c r="M226" s="50">
        <v>0</v>
      </c>
      <c r="N226" s="50">
        <v>25.159955016696856</v>
      </c>
      <c r="O226" s="50">
        <v>3.1467711889070573</v>
      </c>
      <c r="P226" s="50">
        <v>11.684746544312732</v>
      </c>
      <c r="R226" s="50">
        <v>28.17423460331463</v>
      </c>
      <c r="S226" s="50">
        <v>17.972896511119625</v>
      </c>
      <c r="T226" s="50">
        <v>15.711553125636311</v>
      </c>
      <c r="U226" s="50">
        <v>0</v>
      </c>
      <c r="V226" s="50">
        <v>25.707884176927845</v>
      </c>
      <c r="W226" s="50">
        <v>0</v>
      </c>
      <c r="X226" s="50">
        <v>0</v>
      </c>
      <c r="Y226" s="50">
        <v>0</v>
      </c>
      <c r="Z226" s="50">
        <v>11.376487809359654</v>
      </c>
      <c r="AA226" s="50">
        <v>3.4193380278776955</v>
      </c>
      <c r="AB226" s="50">
        <v>0</v>
      </c>
      <c r="AC226" s="50">
        <v>0</v>
      </c>
      <c r="AE226" s="50">
        <v>15.647986568509211</v>
      </c>
      <c r="AF226" s="50">
        <v>0</v>
      </c>
      <c r="AG226" s="50">
        <v>37.375857150017417</v>
      </c>
      <c r="AH226" s="50">
        <v>0</v>
      </c>
      <c r="AI226" s="50">
        <v>2.7823491884560876</v>
      </c>
      <c r="AJ226" s="50">
        <v>2.8761284777696066</v>
      </c>
      <c r="AK226" s="50">
        <v>2.619918502953372</v>
      </c>
      <c r="AL226" s="50">
        <v>0</v>
      </c>
      <c r="AM226" s="50">
        <v>10.411984636379161</v>
      </c>
      <c r="AN226" s="50">
        <v>19.405535616382735</v>
      </c>
      <c r="AO226" s="50">
        <v>2.7681051077070853</v>
      </c>
      <c r="AP226" s="50">
        <v>19.005309186954364</v>
      </c>
      <c r="AR226" s="50">
        <v>10.688394765091802</v>
      </c>
      <c r="AS226" s="50">
        <v>0</v>
      </c>
      <c r="AT226" s="50">
        <v>0</v>
      </c>
      <c r="AU226" s="50">
        <v>10.073226892517781</v>
      </c>
      <c r="AV226" s="50">
        <v>3.4590973764834354</v>
      </c>
      <c r="AW226" s="50">
        <v>0</v>
      </c>
      <c r="AX226" s="50">
        <v>0</v>
      </c>
      <c r="AY226" s="50">
        <v>0</v>
      </c>
      <c r="AZ226" s="50">
        <v>0</v>
      </c>
      <c r="BA226" s="50">
        <v>0</v>
      </c>
      <c r="BB226" s="50">
        <v>0</v>
      </c>
      <c r="BC226" s="50">
        <v>0</v>
      </c>
      <c r="BE226" s="50">
        <v>49.161958544948661</v>
      </c>
      <c r="BF226" s="50">
        <v>17.628255275244573</v>
      </c>
      <c r="BG226" s="50">
        <v>61.305882058582519</v>
      </c>
      <c r="BH226" s="50">
        <v>43.298469889629914</v>
      </c>
      <c r="BI226" s="50">
        <v>2.7823491884560885</v>
      </c>
      <c r="BJ226" s="50">
        <v>8.629479660410933</v>
      </c>
      <c r="BK226" s="50">
        <v>18.362327871439252</v>
      </c>
      <c r="BL226" s="50">
        <v>10.509513239923058</v>
      </c>
      <c r="BM226" s="50">
        <v>26.046614198573533</v>
      </c>
      <c r="BN226" s="50">
        <v>62.394126976191266</v>
      </c>
      <c r="BO226" s="50">
        <v>25.287101703825076</v>
      </c>
      <c r="BP226" s="50">
        <v>18.825222179545595</v>
      </c>
      <c r="BR226" s="50">
        <v>35.272877288977057</v>
      </c>
      <c r="BS226" s="50">
        <v>25.266963317431095</v>
      </c>
      <c r="BT226" s="50">
        <v>19.041463855496698</v>
      </c>
      <c r="BU226" s="50">
        <v>0</v>
      </c>
      <c r="BV226" s="50">
        <v>0</v>
      </c>
      <c r="BW226" s="50">
        <v>2.986926270099818</v>
      </c>
      <c r="BX226" s="50">
        <v>0</v>
      </c>
      <c r="BY226" s="50">
        <v>0</v>
      </c>
      <c r="BZ226" s="50">
        <v>2.8615658296579007</v>
      </c>
      <c r="CA226" s="50">
        <v>11.19076033104327</v>
      </c>
      <c r="CB226" s="50">
        <v>47.757190588522022</v>
      </c>
      <c r="CC226" s="50">
        <v>80.183735996908567</v>
      </c>
      <c r="CE226" s="50">
        <v>0</v>
      </c>
      <c r="CF226" s="50">
        <v>3.0666980527974288</v>
      </c>
      <c r="CG226" s="50">
        <v>9.1903696079073356</v>
      </c>
      <c r="CH226" s="50">
        <v>0</v>
      </c>
      <c r="CI226" s="50">
        <v>0</v>
      </c>
      <c r="CJ226" s="50">
        <v>0</v>
      </c>
      <c r="CK226" s="50">
        <v>0</v>
      </c>
      <c r="CL226" s="50">
        <v>0</v>
      </c>
      <c r="CM226" s="50">
        <v>0</v>
      </c>
      <c r="CN226" s="50">
        <v>3.4272653926413672</v>
      </c>
      <c r="CO226" s="50">
        <v>0</v>
      </c>
      <c r="CP226" s="50">
        <v>0</v>
      </c>
      <c r="CR226" s="50">
        <v>19.885727228289586</v>
      </c>
      <c r="CS226" s="50">
        <v>0</v>
      </c>
      <c r="CT226" s="50">
        <v>0</v>
      </c>
      <c r="CU226" s="50">
        <v>18.964389254698741</v>
      </c>
      <c r="CV226" s="50">
        <v>0</v>
      </c>
      <c r="CW226" s="50">
        <v>8.5691807201443844</v>
      </c>
      <c r="CX226" s="50">
        <v>0</v>
      </c>
      <c r="CY226" s="50">
        <v>0</v>
      </c>
      <c r="CZ226" s="50">
        <v>0</v>
      </c>
      <c r="DA226" s="50">
        <v>0</v>
      </c>
      <c r="DB226" s="50">
        <v>2.5400462996018316</v>
      </c>
      <c r="DC226" s="50">
        <v>0</v>
      </c>
      <c r="DD226" s="81"/>
      <c r="DE226" s="50">
        <v>3.3096351493422427</v>
      </c>
      <c r="DF226" s="50">
        <v>15.687695532594146</v>
      </c>
      <c r="DG226" s="50">
        <v>3.0091793682384793</v>
      </c>
      <c r="DH226" s="50">
        <v>8.8120723755225701</v>
      </c>
      <c r="DI226" s="50">
        <v>9.0085873982207456</v>
      </c>
      <c r="DJ226" s="50">
        <v>0</v>
      </c>
      <c r="DK226" s="50">
        <v>0</v>
      </c>
      <c r="DL226" s="50">
        <v>0</v>
      </c>
      <c r="DM226" s="50">
        <v>0</v>
      </c>
      <c r="DN226" s="50">
        <v>0</v>
      </c>
      <c r="DO226" s="50">
        <v>20.652575440607695</v>
      </c>
      <c r="DP226" s="50">
        <v>16.586622757649341</v>
      </c>
      <c r="DQ226" s="81"/>
      <c r="DS226" s="50">
        <v>44.082881133472242</v>
      </c>
      <c r="DT226" s="50">
        <v>10.989930690786734</v>
      </c>
      <c r="DU226" s="50">
        <v>20.072504916631257</v>
      </c>
      <c r="DV226" s="50">
        <v>15.836002601379002</v>
      </c>
      <c r="DW226" s="50">
        <v>27.399285370073919</v>
      </c>
      <c r="DX226" s="50">
        <v>16.952246714915741</v>
      </c>
      <c r="DY226" s="50">
        <v>2.9227278620993089</v>
      </c>
      <c r="DZ226" s="50">
        <v>8.7306053524713771</v>
      </c>
      <c r="EA226" s="50">
        <v>8.852995247027744</v>
      </c>
      <c r="EB226" s="50">
        <v>30.073002839570997</v>
      </c>
      <c r="EC226" s="50">
        <v>3.516621483200304</v>
      </c>
      <c r="ED226" s="50">
        <v>57.158819576151807</v>
      </c>
      <c r="EF226" s="50">
        <v>173.9924805806142</v>
      </c>
      <c r="EG226" s="50">
        <v>81.557442900036648</v>
      </c>
      <c r="EH226" s="50">
        <v>92.592091167003744</v>
      </c>
      <c r="EI226" s="50">
        <v>31.981573544088366</v>
      </c>
      <c r="EJ226" s="50">
        <v>25.387302638933061</v>
      </c>
      <c r="EK226" s="50">
        <v>53.203125204398276</v>
      </c>
      <c r="EL226" s="50">
        <v>47.451307068253968</v>
      </c>
      <c r="EM226" s="50">
        <v>24.754157173921893</v>
      </c>
      <c r="EN226" s="50">
        <v>75.78253712890448</v>
      </c>
      <c r="EO226" s="50">
        <v>71.780082168433452</v>
      </c>
      <c r="EP226" s="50">
        <v>139.52794344548633</v>
      </c>
      <c r="EQ226" s="50">
        <v>134.96067920684902</v>
      </c>
      <c r="ES226" s="50">
        <v>0</v>
      </c>
      <c r="ET226" s="50">
        <v>0</v>
      </c>
      <c r="EU226" s="50">
        <v>0</v>
      </c>
      <c r="EV226" s="50">
        <v>0</v>
      </c>
      <c r="EW226" s="50">
        <v>0</v>
      </c>
      <c r="EX226" s="50">
        <v>0</v>
      </c>
      <c r="EY226" s="50">
        <v>0</v>
      </c>
      <c r="EZ226" s="50">
        <v>0</v>
      </c>
      <c r="FA226" s="50">
        <v>0</v>
      </c>
      <c r="FB226" s="50">
        <v>0</v>
      </c>
      <c r="FC226" s="50">
        <v>0</v>
      </c>
      <c r="FD226" s="50">
        <v>0</v>
      </c>
      <c r="FF226" s="50">
        <v>229.92532355045299</v>
      </c>
      <c r="FG226" s="50">
        <v>215.13694243431792</v>
      </c>
      <c r="FH226" s="50">
        <v>268.39280749140636</v>
      </c>
      <c r="FI226" s="50">
        <v>198.34417983427696</v>
      </c>
      <c r="FJ226" s="50">
        <v>96.293802496747091</v>
      </c>
      <c r="FK226" s="50">
        <v>0</v>
      </c>
      <c r="FL226" s="50">
        <v>37.554783822714889</v>
      </c>
      <c r="FM226" s="50">
        <v>35.044204568597898</v>
      </c>
      <c r="FN226" s="50">
        <v>72.663071580459416</v>
      </c>
      <c r="FO226" s="50">
        <v>92.592091167003673</v>
      </c>
      <c r="FP226" s="50">
        <v>150.70636650908685</v>
      </c>
      <c r="FQ226" s="50">
        <v>158.32279571509574</v>
      </c>
      <c r="FS226" s="50">
        <v>15.552958570387608</v>
      </c>
      <c r="FT226" s="50">
        <v>0</v>
      </c>
      <c r="FU226" s="50">
        <v>0</v>
      </c>
      <c r="FV226" s="50">
        <v>0</v>
      </c>
      <c r="FW226" s="50">
        <v>0</v>
      </c>
      <c r="FX226" s="50">
        <v>0</v>
      </c>
      <c r="FY226" s="50">
        <v>0</v>
      </c>
      <c r="FZ226" s="50">
        <v>0</v>
      </c>
      <c r="GA226" s="50">
        <v>3.2169858361331052</v>
      </c>
      <c r="GB226" s="50">
        <v>0</v>
      </c>
      <c r="GC226" s="50">
        <v>0</v>
      </c>
      <c r="GD226" s="50">
        <v>9.6449851169010596</v>
      </c>
    </row>
    <row r="227" spans="4:186" ht="15.75" thickBot="1" x14ac:dyDescent="0.3">
      <c r="D227" s="39">
        <v>0.33333333333333298</v>
      </c>
      <c r="E227" s="50">
        <v>37.674384955368126</v>
      </c>
      <c r="F227" s="50">
        <v>19.599834600438818</v>
      </c>
      <c r="G227" s="50">
        <v>18.681974434750774</v>
      </c>
      <c r="H227" s="50">
        <v>0</v>
      </c>
      <c r="I227" s="50">
        <v>16.258833466839814</v>
      </c>
      <c r="J227" s="50">
        <v>3.4338808818596007</v>
      </c>
      <c r="K227" s="50">
        <v>2.5023341285135396</v>
      </c>
      <c r="L227" s="50">
        <v>10.621078271495875</v>
      </c>
      <c r="M227" s="50">
        <v>10.073226892517789</v>
      </c>
      <c r="N227" s="50">
        <v>19.700111811782065</v>
      </c>
      <c r="O227" s="50">
        <v>8.4494268336337068</v>
      </c>
      <c r="P227" s="50">
        <v>10.136039981919055</v>
      </c>
      <c r="R227" s="50">
        <v>30.22643623242924</v>
      </c>
      <c r="S227" s="50">
        <v>18.517886406590812</v>
      </c>
      <c r="T227" s="50">
        <v>23.736992959843196</v>
      </c>
      <c r="U227" s="50">
        <v>2.7256647179011244</v>
      </c>
      <c r="V227" s="50">
        <v>32.160808548824861</v>
      </c>
      <c r="W227" s="50">
        <v>0</v>
      </c>
      <c r="X227" s="50">
        <v>2.5737632911708284</v>
      </c>
      <c r="Y227" s="50">
        <v>3.1196196643007128</v>
      </c>
      <c r="Z227" s="50">
        <v>18.927131133230692</v>
      </c>
      <c r="AA227" s="50">
        <v>8.535587950691637</v>
      </c>
      <c r="AB227" s="50">
        <v>0</v>
      </c>
      <c r="AC227" s="50">
        <v>2.5087723778352946</v>
      </c>
      <c r="AE227" s="50">
        <v>19.222925129639695</v>
      </c>
      <c r="AF227" s="50">
        <v>0</v>
      </c>
      <c r="AG227" s="50">
        <v>41.906623132149939</v>
      </c>
      <c r="AH227" s="50">
        <v>9.4821276738331957</v>
      </c>
      <c r="AI227" s="50">
        <v>8.948530347279144</v>
      </c>
      <c r="AJ227" s="50">
        <v>10.946029554937056</v>
      </c>
      <c r="AK227" s="50">
        <v>3.2098925267880425</v>
      </c>
      <c r="AL227" s="50">
        <v>0</v>
      </c>
      <c r="AM227" s="50">
        <v>15.605704258865314</v>
      </c>
      <c r="AN227" s="50">
        <v>18.789341841980768</v>
      </c>
      <c r="AO227" s="50">
        <v>2.7823491884560863</v>
      </c>
      <c r="AP227" s="50">
        <v>20.411645259855856</v>
      </c>
      <c r="AR227" s="50">
        <v>11.377269197321921</v>
      </c>
      <c r="AS227" s="50">
        <v>0</v>
      </c>
      <c r="AT227" s="50">
        <v>0</v>
      </c>
      <c r="AU227" s="50">
        <v>19.151413448993551</v>
      </c>
      <c r="AV227" s="50">
        <v>15.743400858775242</v>
      </c>
      <c r="AW227" s="50">
        <v>0</v>
      </c>
      <c r="AX227" s="50">
        <v>0</v>
      </c>
      <c r="AY227" s="50">
        <v>0</v>
      </c>
      <c r="AZ227" s="50">
        <v>0</v>
      </c>
      <c r="BA227" s="50">
        <v>0</v>
      </c>
      <c r="BB227" s="50">
        <v>0</v>
      </c>
      <c r="BC227" s="50">
        <v>0</v>
      </c>
      <c r="BE227" s="50">
        <v>52.299695370852717</v>
      </c>
      <c r="BF227" s="50">
        <v>16.149766058711176</v>
      </c>
      <c r="BG227" s="50">
        <v>59.656486095305226</v>
      </c>
      <c r="BH227" s="50">
        <v>46.167023423266841</v>
      </c>
      <c r="BI227" s="50">
        <v>9.5195461410142101</v>
      </c>
      <c r="BJ227" s="50">
        <v>9.3965751604183811</v>
      </c>
      <c r="BK227" s="50">
        <v>19.922989668129109</v>
      </c>
      <c r="BL227" s="50">
        <v>19.811341792210111</v>
      </c>
      <c r="BM227" s="50">
        <v>33.38819036010549</v>
      </c>
      <c r="BN227" s="50">
        <v>64.436885582399569</v>
      </c>
      <c r="BO227" s="50">
        <v>29.081666308380751</v>
      </c>
      <c r="BP227" s="50">
        <v>15.775291600325106</v>
      </c>
      <c r="BR227" s="50">
        <v>30.483316758243589</v>
      </c>
      <c r="BS227" s="50">
        <v>24.966169311728557</v>
      </c>
      <c r="BT227" s="50">
        <v>23.824314734981805</v>
      </c>
      <c r="BU227" s="50">
        <v>0</v>
      </c>
      <c r="BV227" s="50">
        <v>2.5411293210339241</v>
      </c>
      <c r="BW227" s="50">
        <v>10.781606987288981</v>
      </c>
      <c r="BX227" s="50">
        <v>0</v>
      </c>
      <c r="BY227" s="50">
        <v>0</v>
      </c>
      <c r="BZ227" s="50">
        <v>2.5737632911708297</v>
      </c>
      <c r="CA227" s="50">
        <v>11.518502660989395</v>
      </c>
      <c r="CB227" s="50">
        <v>49.908544657471303</v>
      </c>
      <c r="CC227" s="50">
        <v>72.066184905718814</v>
      </c>
      <c r="CE227" s="50">
        <v>0</v>
      </c>
      <c r="CF227" s="50">
        <v>3.0260979913872208</v>
      </c>
      <c r="CG227" s="50">
        <v>9.9633929367401244</v>
      </c>
      <c r="CH227" s="50">
        <v>3.3282721877124093</v>
      </c>
      <c r="CI227" s="50">
        <v>3.4114228966991873</v>
      </c>
      <c r="CJ227" s="50">
        <v>0</v>
      </c>
      <c r="CK227" s="50">
        <v>0</v>
      </c>
      <c r="CL227" s="50">
        <v>0</v>
      </c>
      <c r="CM227" s="50">
        <v>0</v>
      </c>
      <c r="CN227" s="50">
        <v>9.2515026871902784</v>
      </c>
      <c r="CO227" s="50">
        <v>0</v>
      </c>
      <c r="CP227" s="50">
        <v>0</v>
      </c>
      <c r="CR227" s="50">
        <v>25.570163662396588</v>
      </c>
      <c r="CS227" s="50">
        <v>0</v>
      </c>
      <c r="CT227" s="50">
        <v>0</v>
      </c>
      <c r="CU227" s="50">
        <v>31.870782972269438</v>
      </c>
      <c r="CV227" s="50">
        <v>3.038370881508762</v>
      </c>
      <c r="CW227" s="50">
        <v>11.183806188938902</v>
      </c>
      <c r="CX227" s="50">
        <v>0</v>
      </c>
      <c r="CY227" s="50">
        <v>2.9155992607026895</v>
      </c>
      <c r="CZ227" s="50">
        <v>3.3524484048528733</v>
      </c>
      <c r="DA227" s="50">
        <v>0</v>
      </c>
      <c r="DB227" s="50">
        <v>0</v>
      </c>
      <c r="DC227" s="50">
        <v>0</v>
      </c>
      <c r="DD227" s="81"/>
      <c r="DE227" s="50">
        <v>3.1047407403177503</v>
      </c>
      <c r="DF227" s="50">
        <v>10.174070465762636</v>
      </c>
      <c r="DG227" s="50">
        <v>0</v>
      </c>
      <c r="DH227" s="50">
        <v>9.8735432435478945</v>
      </c>
      <c r="DI227" s="50">
        <v>9.9848657589652454</v>
      </c>
      <c r="DJ227" s="50">
        <v>2.9944122973731599</v>
      </c>
      <c r="DK227" s="50">
        <v>0</v>
      </c>
      <c r="DL227" s="50">
        <v>0</v>
      </c>
      <c r="DM227" s="50">
        <v>0</v>
      </c>
      <c r="DN227" s="50">
        <v>0</v>
      </c>
      <c r="DO227" s="50">
        <v>11.255804720902749</v>
      </c>
      <c r="DP227" s="50">
        <v>15.647986568509211</v>
      </c>
      <c r="DQ227" s="81"/>
      <c r="DS227" s="50">
        <v>48.945915091544869</v>
      </c>
      <c r="DT227" s="50">
        <v>17.628255275244573</v>
      </c>
      <c r="DU227" s="50">
        <v>30.277696429939539</v>
      </c>
      <c r="DV227" s="50">
        <v>24.912946016156045</v>
      </c>
      <c r="DW227" s="50">
        <v>28.616496555340408</v>
      </c>
      <c r="DX227" s="50">
        <v>20.495123195255619</v>
      </c>
      <c r="DY227" s="50">
        <v>8.6717915926315374</v>
      </c>
      <c r="DZ227" s="50">
        <v>15.871222165645548</v>
      </c>
      <c r="EA227" s="50">
        <v>8.7509248292444219</v>
      </c>
      <c r="EB227" s="50">
        <v>29.414123657175917</v>
      </c>
      <c r="EC227" s="50">
        <v>3.4999682126669733</v>
      </c>
      <c r="ED227" s="50">
        <v>50.839449876138467</v>
      </c>
      <c r="EF227" s="50">
        <v>161.60967030778909</v>
      </c>
      <c r="EG227" s="50">
        <v>81.672312521056611</v>
      </c>
      <c r="EH227" s="50">
        <v>109.96426892197275</v>
      </c>
      <c r="EI227" s="50">
        <v>37.544828503206084</v>
      </c>
      <c r="EJ227" s="50">
        <v>27.543491840057126</v>
      </c>
      <c r="EK227" s="50">
        <v>57.129702381144909</v>
      </c>
      <c r="EL227" s="50">
        <v>51.804260652879051</v>
      </c>
      <c r="EM227" s="50">
        <v>28.764939181841836</v>
      </c>
      <c r="EN227" s="50">
        <v>81.427387593808319</v>
      </c>
      <c r="EO227" s="50">
        <v>79.06111206984221</v>
      </c>
      <c r="EP227" s="50">
        <v>139.83938963300213</v>
      </c>
      <c r="EQ227" s="50">
        <v>134.37240246649682</v>
      </c>
      <c r="ES227" s="50">
        <v>0</v>
      </c>
      <c r="ET227" s="50">
        <v>0</v>
      </c>
      <c r="EU227" s="50">
        <v>3.0530371678326076</v>
      </c>
      <c r="EV227" s="50">
        <v>0</v>
      </c>
      <c r="EW227" s="50">
        <v>0</v>
      </c>
      <c r="EX227" s="50">
        <v>2.6697554074295722</v>
      </c>
      <c r="EY227" s="50">
        <v>0</v>
      </c>
      <c r="EZ227" s="50">
        <v>0</v>
      </c>
      <c r="FA227" s="50">
        <v>0</v>
      </c>
      <c r="FB227" s="50">
        <v>0</v>
      </c>
      <c r="FC227" s="50">
        <v>0</v>
      </c>
      <c r="FD227" s="50">
        <v>0</v>
      </c>
      <c r="FF227" s="50">
        <v>203.64902035574448</v>
      </c>
      <c r="FG227" s="50">
        <v>217.33969274452065</v>
      </c>
      <c r="FH227" s="50">
        <v>277.45682689871114</v>
      </c>
      <c r="FI227" s="50">
        <v>228.09194076993771</v>
      </c>
      <c r="FJ227" s="50">
        <v>83.509871411230179</v>
      </c>
      <c r="FK227" s="50">
        <v>0</v>
      </c>
      <c r="FL227" s="50">
        <v>37.316341465105921</v>
      </c>
      <c r="FM227" s="50">
        <v>38.15532878150448</v>
      </c>
      <c r="FN227" s="50">
        <v>95.390348188864508</v>
      </c>
      <c r="FO227" s="50">
        <v>107.23098102728044</v>
      </c>
      <c r="FP227" s="50">
        <v>164.96968240472566</v>
      </c>
      <c r="FQ227" s="50">
        <v>181.18127249533555</v>
      </c>
      <c r="FS227" s="50">
        <v>10.50951323992307</v>
      </c>
      <c r="FT227" s="50">
        <v>0</v>
      </c>
      <c r="FU227" s="50">
        <v>0</v>
      </c>
      <c r="FV227" s="50">
        <v>0</v>
      </c>
      <c r="FW227" s="50">
        <v>0</v>
      </c>
      <c r="FX227" s="50">
        <v>0</v>
      </c>
      <c r="FY227" s="50">
        <v>0</v>
      </c>
      <c r="FZ227" s="50">
        <v>0</v>
      </c>
      <c r="GA227" s="50">
        <v>9.5897965340541358</v>
      </c>
      <c r="GB227" s="50">
        <v>0</v>
      </c>
      <c r="GC227" s="50">
        <v>0</v>
      </c>
      <c r="GD227" s="50">
        <v>3.3798845189011621</v>
      </c>
    </row>
    <row r="228" spans="4:186" ht="15.75" thickBot="1" x14ac:dyDescent="0.3">
      <c r="D228" s="39">
        <v>0.375</v>
      </c>
      <c r="E228" s="50">
        <v>35.272877288977071</v>
      </c>
      <c r="F228" s="50">
        <v>26.029497037545056</v>
      </c>
      <c r="G228" s="50">
        <v>25.846098312847467</v>
      </c>
      <c r="H228" s="50">
        <v>2.5669961694228918</v>
      </c>
      <c r="I228" s="50">
        <v>24.441570811056224</v>
      </c>
      <c r="J228" s="50">
        <v>10.898882328175155</v>
      </c>
      <c r="K228" s="50">
        <v>8.6327295271833808</v>
      </c>
      <c r="L228" s="50">
        <v>17.120200387930069</v>
      </c>
      <c r="M228" s="50">
        <v>26.723534844807993</v>
      </c>
      <c r="N228" s="50">
        <v>29.869233893997563</v>
      </c>
      <c r="O228" s="50">
        <v>3.2882372683093672</v>
      </c>
      <c r="P228" s="50">
        <v>17.768539041414108</v>
      </c>
      <c r="R228" s="50">
        <v>32.268670310023474</v>
      </c>
      <c r="S228" s="50">
        <v>18.754786150780383</v>
      </c>
      <c r="T228" s="50">
        <v>24.799028747011292</v>
      </c>
      <c r="U228" s="50">
        <v>3.2012932500259859</v>
      </c>
      <c r="V228" s="50">
        <v>38.823285022032671</v>
      </c>
      <c r="W228" s="50">
        <v>0</v>
      </c>
      <c r="X228" s="50">
        <v>3.1645415024009886</v>
      </c>
      <c r="Y228" s="50">
        <v>9.1903696079073249</v>
      </c>
      <c r="Z228" s="50">
        <v>26.432007957799517</v>
      </c>
      <c r="AA228" s="50">
        <v>9.6449851169010508</v>
      </c>
      <c r="AB228" s="50">
        <v>0</v>
      </c>
      <c r="AC228" s="50">
        <v>2.502334128513541</v>
      </c>
      <c r="AE228" s="50">
        <v>20.260448504372107</v>
      </c>
      <c r="AF228" s="50">
        <v>0</v>
      </c>
      <c r="AG228" s="50">
        <v>53.203125204398276</v>
      </c>
      <c r="AH228" s="50">
        <v>18.337620443134593</v>
      </c>
      <c r="AI228" s="50">
        <v>10.114350888037958</v>
      </c>
      <c r="AJ228" s="50">
        <v>15.769973488806672</v>
      </c>
      <c r="AK228" s="50">
        <v>10.376669851476501</v>
      </c>
      <c r="AL228" s="50">
        <v>3.4911258534309142</v>
      </c>
      <c r="AM228" s="50">
        <v>18.741572351723818</v>
      </c>
      <c r="AN228" s="50">
        <v>20.525535145083694</v>
      </c>
      <c r="AO228" s="50">
        <v>2.5805422954824357</v>
      </c>
      <c r="AP228" s="50">
        <v>20.33595320387478</v>
      </c>
      <c r="AR228" s="50">
        <v>18.327038333624731</v>
      </c>
      <c r="AS228" s="50">
        <v>0</v>
      </c>
      <c r="AT228" s="50">
        <v>3.1796107223991124</v>
      </c>
      <c r="AU228" s="50">
        <v>32.933677885038307</v>
      </c>
      <c r="AV228" s="50">
        <v>15.967540851403196</v>
      </c>
      <c r="AW228" s="50">
        <v>3.062350182860007</v>
      </c>
      <c r="AX228" s="50">
        <v>0</v>
      </c>
      <c r="AY228" s="50">
        <v>0</v>
      </c>
      <c r="AZ228" s="50">
        <v>2.513285716935389</v>
      </c>
      <c r="BA228" s="50">
        <v>2.8031129030316402</v>
      </c>
      <c r="BB228" s="50">
        <v>0</v>
      </c>
      <c r="BC228" s="50">
        <v>0</v>
      </c>
      <c r="BE228" s="50">
        <v>61.139591330007441</v>
      </c>
      <c r="BF228" s="50">
        <v>11.505001780167218</v>
      </c>
      <c r="BG228" s="50">
        <v>75.460413021199741</v>
      </c>
      <c r="BH228" s="50">
        <v>45.103309442824497</v>
      </c>
      <c r="BI228" s="50">
        <v>11.144453795423772</v>
      </c>
      <c r="BJ228" s="50">
        <v>3.5082882604071113</v>
      </c>
      <c r="BK228" s="50">
        <v>26.780205847062653</v>
      </c>
      <c r="BL228" s="50">
        <v>20.185130929183693</v>
      </c>
      <c r="BM228" s="50">
        <v>39.363228200207786</v>
      </c>
      <c r="BN228" s="50">
        <v>61.890273751196666</v>
      </c>
      <c r="BO228" s="50">
        <v>30.710571999856736</v>
      </c>
      <c r="BP228" s="50">
        <v>17.837722113939289</v>
      </c>
      <c r="BR228" s="50">
        <v>29.51485687000822</v>
      </c>
      <c r="BS228" s="50">
        <v>19.928316670685973</v>
      </c>
      <c r="BT228" s="50">
        <v>19.295831215681275</v>
      </c>
      <c r="BU228" s="50">
        <v>2.6352033530636318</v>
      </c>
      <c r="BV228" s="50">
        <v>8.948530347279144</v>
      </c>
      <c r="BW228" s="50">
        <v>24.221386684461251</v>
      </c>
      <c r="BX228" s="50">
        <v>0</v>
      </c>
      <c r="BY228" s="50">
        <v>0</v>
      </c>
      <c r="BZ228" s="50">
        <v>3.3605330840226086</v>
      </c>
      <c r="CA228" s="50">
        <v>15.647986568509211</v>
      </c>
      <c r="CB228" s="50">
        <v>42.685121943157988</v>
      </c>
      <c r="CC228" s="50">
        <v>71.494737653505524</v>
      </c>
      <c r="CE228" s="50">
        <v>0</v>
      </c>
      <c r="CF228" s="50">
        <v>3.5464907026503742</v>
      </c>
      <c r="CG228" s="50">
        <v>16.35671246988673</v>
      </c>
      <c r="CH228" s="50">
        <v>10.711647247373364</v>
      </c>
      <c r="CI228" s="50">
        <v>11.307087474726075</v>
      </c>
      <c r="CJ228" s="50">
        <v>0</v>
      </c>
      <c r="CK228" s="50">
        <v>0</v>
      </c>
      <c r="CL228" s="50">
        <v>0</v>
      </c>
      <c r="CM228" s="50">
        <v>0</v>
      </c>
      <c r="CN228" s="50">
        <v>16.193798210205735</v>
      </c>
      <c r="CO228" s="50">
        <v>0</v>
      </c>
      <c r="CP228" s="50">
        <v>0</v>
      </c>
      <c r="CR228" s="50">
        <v>28.370228578675658</v>
      </c>
      <c r="CS228" s="50">
        <v>3.0666980527974275</v>
      </c>
      <c r="CT228" s="50">
        <v>9.2719404618878976</v>
      </c>
      <c r="CU228" s="50">
        <v>40.003615337285197</v>
      </c>
      <c r="CV228" s="50">
        <v>9.2924083142470391</v>
      </c>
      <c r="CW228" s="50">
        <v>16.952246714915759</v>
      </c>
      <c r="CX228" s="50">
        <v>2.5803234323454238</v>
      </c>
      <c r="CY228" s="50">
        <v>9.9633929367401244</v>
      </c>
      <c r="CZ228" s="50">
        <v>11.27987272000359</v>
      </c>
      <c r="DA228" s="50">
        <v>3.2174929005733239</v>
      </c>
      <c r="DB228" s="50">
        <v>2.5199581534128104</v>
      </c>
      <c r="DC228" s="50">
        <v>0</v>
      </c>
      <c r="DD228" s="81"/>
      <c r="DE228" s="50">
        <v>3.1871632387770861</v>
      </c>
      <c r="DF228" s="50">
        <v>9.9825636252012693</v>
      </c>
      <c r="DG228" s="50">
        <v>2.7823491884560885</v>
      </c>
      <c r="DH228" s="50">
        <v>25.664984939273157</v>
      </c>
      <c r="DI228" s="50">
        <v>17.976626531598427</v>
      </c>
      <c r="DJ228" s="50">
        <v>9.0387164281422674</v>
      </c>
      <c r="DK228" s="50">
        <v>0</v>
      </c>
      <c r="DL228" s="50">
        <v>2.5411293210339241</v>
      </c>
      <c r="DM228" s="50">
        <v>2.6009507080323004</v>
      </c>
      <c r="DN228" s="50">
        <v>0</v>
      </c>
      <c r="DO228" s="50">
        <v>17.831950011045681</v>
      </c>
      <c r="DP228" s="50">
        <v>19.005309186954381</v>
      </c>
      <c r="DQ228" s="81"/>
      <c r="DS228" s="50">
        <v>46.056454808275987</v>
      </c>
      <c r="DT228" s="50">
        <v>18.400188329367033</v>
      </c>
      <c r="DU228" s="50">
        <v>35.044204568597898</v>
      </c>
      <c r="DV228" s="50">
        <v>33.731805417564559</v>
      </c>
      <c r="DW228" s="50">
        <v>29.565309605883456</v>
      </c>
      <c r="DX228" s="50">
        <v>26.919072131995168</v>
      </c>
      <c r="DY228" s="50">
        <v>11.684746544312738</v>
      </c>
      <c r="DZ228" s="50">
        <v>18.362327871439263</v>
      </c>
      <c r="EA228" s="50">
        <v>16.337105331294474</v>
      </c>
      <c r="EB228" s="50">
        <v>34.930239765115729</v>
      </c>
      <c r="EC228" s="50">
        <v>11.473653018738858</v>
      </c>
      <c r="ED228" s="50">
        <v>52.900835445218448</v>
      </c>
      <c r="EF228" s="50">
        <v>154.59834302343873</v>
      </c>
      <c r="EG228" s="50">
        <v>81.902375238194082</v>
      </c>
      <c r="EH228" s="50">
        <v>128.96296572070227</v>
      </c>
      <c r="EI228" s="50">
        <v>43.504217291300918</v>
      </c>
      <c r="EJ228" s="50">
        <v>31.999467001456516</v>
      </c>
      <c r="EK228" s="50">
        <v>60.219399742261899</v>
      </c>
      <c r="EL228" s="50">
        <v>53.430596691261968</v>
      </c>
      <c r="EM228" s="50">
        <v>32.975655634710776</v>
      </c>
      <c r="EN228" s="50">
        <v>91.825470209258711</v>
      </c>
      <c r="EO228" s="50">
        <v>99.133914537433441</v>
      </c>
      <c r="EP228" s="50">
        <v>163.24226527915334</v>
      </c>
      <c r="EQ228" s="50">
        <v>132.4723134442475</v>
      </c>
      <c r="ES228" s="50">
        <v>0</v>
      </c>
      <c r="ET228" s="50">
        <v>0</v>
      </c>
      <c r="EU228" s="50">
        <v>10.643485602241642</v>
      </c>
      <c r="EV228" s="50">
        <v>9.3965751604183794</v>
      </c>
      <c r="EW228" s="50">
        <v>2.9370199046316157</v>
      </c>
      <c r="EX228" s="50">
        <v>2.8980649567376737</v>
      </c>
      <c r="EY228" s="50">
        <v>0</v>
      </c>
      <c r="EZ228" s="50">
        <v>0</v>
      </c>
      <c r="FA228" s="50">
        <v>0</v>
      </c>
      <c r="FB228" s="50">
        <v>0</v>
      </c>
      <c r="FC228" s="50">
        <v>0</v>
      </c>
      <c r="FD228" s="50">
        <v>0</v>
      </c>
      <c r="FF228" s="50">
        <v>211.78370739041685</v>
      </c>
      <c r="FG228" s="50">
        <v>193.20197793019599</v>
      </c>
      <c r="FH228" s="50">
        <v>264.99399347501412</v>
      </c>
      <c r="FI228" s="50">
        <v>215.75220500519103</v>
      </c>
      <c r="FJ228" s="50">
        <v>72.832840054247399</v>
      </c>
      <c r="FK228" s="50">
        <v>2.6767018620792302</v>
      </c>
      <c r="FL228" s="50">
        <v>35.675444308872166</v>
      </c>
      <c r="FM228" s="50">
        <v>49.52344209185879</v>
      </c>
      <c r="FN228" s="50">
        <v>81.748952158713394</v>
      </c>
      <c r="FO228" s="50">
        <v>100.45408261187271</v>
      </c>
      <c r="FP228" s="50">
        <v>176.18844971689794</v>
      </c>
      <c r="FQ228" s="50">
        <v>213.35732604912053</v>
      </c>
      <c r="FS228" s="50">
        <v>9.1497642045677026</v>
      </c>
      <c r="FT228" s="50">
        <v>0</v>
      </c>
      <c r="FU228" s="50">
        <v>0</v>
      </c>
      <c r="FV228" s="50">
        <v>0</v>
      </c>
      <c r="FW228" s="50">
        <v>0</v>
      </c>
      <c r="FX228" s="50">
        <v>0</v>
      </c>
      <c r="FY228" s="50">
        <v>0</v>
      </c>
      <c r="FZ228" s="50">
        <v>0</v>
      </c>
      <c r="GA228" s="50">
        <v>11.718983066153099</v>
      </c>
      <c r="GB228" s="50">
        <v>0</v>
      </c>
      <c r="GC228" s="50">
        <v>0</v>
      </c>
      <c r="GD228" s="50">
        <v>2.7070930580609947</v>
      </c>
    </row>
    <row r="229" spans="4:186" ht="15.75" thickBot="1" x14ac:dyDescent="0.3">
      <c r="D229" s="39">
        <v>0.41666666666666702</v>
      </c>
      <c r="E229" s="50">
        <v>32.593702051588075</v>
      </c>
      <c r="F229" s="50">
        <v>34.127385740463275</v>
      </c>
      <c r="G229" s="50">
        <v>29.767695508902673</v>
      </c>
      <c r="H229" s="50">
        <v>10.117963586261236</v>
      </c>
      <c r="I229" s="50">
        <v>24.530611054506689</v>
      </c>
      <c r="J229" s="50">
        <v>16.101962144863347</v>
      </c>
      <c r="K229" s="50">
        <v>11.424217979478851</v>
      </c>
      <c r="L229" s="50">
        <v>28.814533893657977</v>
      </c>
      <c r="M229" s="50">
        <v>28.416090915376895</v>
      </c>
      <c r="N229" s="50">
        <v>46.333207929905413</v>
      </c>
      <c r="O229" s="50">
        <v>9.5250979757155587</v>
      </c>
      <c r="P229" s="50">
        <v>11.518502660989386</v>
      </c>
      <c r="R229" s="50">
        <v>32.648085302982523</v>
      </c>
      <c r="S229" s="50">
        <v>20.638484532219096</v>
      </c>
      <c r="T229" s="50">
        <v>30.021973999491411</v>
      </c>
      <c r="U229" s="50">
        <v>3.209133148384097</v>
      </c>
      <c r="V229" s="50">
        <v>42.492873150639532</v>
      </c>
      <c r="W229" s="50">
        <v>2.9274867125013819</v>
      </c>
      <c r="X229" s="50">
        <v>9.3539925584529868</v>
      </c>
      <c r="Y229" s="50">
        <v>10.509513239923063</v>
      </c>
      <c r="Z229" s="50">
        <v>29.496371924791752</v>
      </c>
      <c r="AA229" s="50">
        <v>16.818677429690833</v>
      </c>
      <c r="AB229" s="50">
        <v>0</v>
      </c>
      <c r="AC229" s="50">
        <v>3.1196196643007146</v>
      </c>
      <c r="AE229" s="50">
        <v>17.019295734467264</v>
      </c>
      <c r="AF229" s="50">
        <v>0</v>
      </c>
      <c r="AG229" s="50">
        <v>71.58976830698775</v>
      </c>
      <c r="AH229" s="50">
        <v>28.213360950609495</v>
      </c>
      <c r="AI229" s="50">
        <v>11.732536859630693</v>
      </c>
      <c r="AJ229" s="50">
        <v>10.851870679254311</v>
      </c>
      <c r="AK229" s="50">
        <v>11.589555596321098</v>
      </c>
      <c r="AL229" s="50">
        <v>3.2710317092162042</v>
      </c>
      <c r="AM229" s="50">
        <v>26.626122298657474</v>
      </c>
      <c r="AN229" s="50">
        <v>27.736552998590327</v>
      </c>
      <c r="AO229" s="50">
        <v>3.3122194556930395</v>
      </c>
      <c r="AP229" s="50">
        <v>17.59636447883878</v>
      </c>
      <c r="AR229" s="50">
        <v>18.397662681265306</v>
      </c>
      <c r="AS229" s="50">
        <v>0</v>
      </c>
      <c r="AT229" s="50">
        <v>9.0286659660223165</v>
      </c>
      <c r="AU229" s="50">
        <v>28.824459671694605</v>
      </c>
      <c r="AV229" s="50">
        <v>19.700111811782058</v>
      </c>
      <c r="AW229" s="50">
        <v>9.0387164281422638</v>
      </c>
      <c r="AX229" s="50">
        <v>3.5314386891061731</v>
      </c>
      <c r="AY229" s="50">
        <v>2.4830854891421015</v>
      </c>
      <c r="AZ229" s="50">
        <v>2.8907404489438462</v>
      </c>
      <c r="BA229" s="50">
        <v>3.3407356687058534</v>
      </c>
      <c r="BB229" s="50">
        <v>3.3042124822357328</v>
      </c>
      <c r="BC229" s="50">
        <v>0</v>
      </c>
      <c r="BE229" s="50">
        <v>56.920878450124036</v>
      </c>
      <c r="BF229" s="50">
        <v>19.804709270741206</v>
      </c>
      <c r="BG229" s="50">
        <v>76.9471126275335</v>
      </c>
      <c r="BH229" s="50">
        <v>49.758142313825971</v>
      </c>
      <c r="BI229" s="50">
        <v>17.187691244901671</v>
      </c>
      <c r="BJ229" s="50">
        <v>9.5466317233576774</v>
      </c>
      <c r="BK229" s="50">
        <v>25.387302638933033</v>
      </c>
      <c r="BL229" s="50">
        <v>25.707884176927809</v>
      </c>
      <c r="BM229" s="50">
        <v>48.050178673488901</v>
      </c>
      <c r="BN229" s="50">
        <v>82.774568608767026</v>
      </c>
      <c r="BO229" s="50">
        <v>39.554621195836091</v>
      </c>
      <c r="BP229" s="50">
        <v>23.736992959843196</v>
      </c>
      <c r="BR229" s="50">
        <v>29.063362696845623</v>
      </c>
      <c r="BS229" s="50">
        <v>20.765533671059465</v>
      </c>
      <c r="BT229" s="50">
        <v>28.567129407137898</v>
      </c>
      <c r="BU229" s="50">
        <v>3.3930017792708322</v>
      </c>
      <c r="BV229" s="50">
        <v>11.447740727033015</v>
      </c>
      <c r="BW229" s="50">
        <v>26.094582168483285</v>
      </c>
      <c r="BX229" s="50">
        <v>3.3563587253045024</v>
      </c>
      <c r="BY229" s="50">
        <v>0</v>
      </c>
      <c r="BZ229" s="50">
        <v>16.779852313010132</v>
      </c>
      <c r="CA229" s="50">
        <v>19.589298943290906</v>
      </c>
      <c r="CB229" s="50">
        <v>40.197076871839826</v>
      </c>
      <c r="CC229" s="50">
        <v>82.669879031876505</v>
      </c>
      <c r="CE229" s="50">
        <v>2.5476339151191083</v>
      </c>
      <c r="CF229" s="50">
        <v>11.04073152284991</v>
      </c>
      <c r="CG229" s="50">
        <v>29.414123657175956</v>
      </c>
      <c r="CH229" s="50">
        <v>18.520507604058839</v>
      </c>
      <c r="CI229" s="50">
        <v>19.848511279323457</v>
      </c>
      <c r="CJ229" s="50">
        <v>0</v>
      </c>
      <c r="CK229" s="50">
        <v>0</v>
      </c>
      <c r="CL229" s="50">
        <v>0</v>
      </c>
      <c r="CM229" s="50">
        <v>3.1467711889070551</v>
      </c>
      <c r="CN229" s="50">
        <v>20.185130929183721</v>
      </c>
      <c r="CO229" s="50">
        <v>0</v>
      </c>
      <c r="CP229" s="50">
        <v>0</v>
      </c>
      <c r="CR229" s="50">
        <v>34.646409308207467</v>
      </c>
      <c r="CS229" s="50">
        <v>9.2631777338995125</v>
      </c>
      <c r="CT229" s="50">
        <v>19.81134179221014</v>
      </c>
      <c r="CU229" s="50">
        <v>51.814218861415988</v>
      </c>
      <c r="CV229" s="50">
        <v>10.937654822496077</v>
      </c>
      <c r="CW229" s="50">
        <v>17.582638766135627</v>
      </c>
      <c r="CX229" s="50">
        <v>3.2098925267880407</v>
      </c>
      <c r="CY229" s="50">
        <v>19.222925129639684</v>
      </c>
      <c r="CZ229" s="50">
        <v>17.58263876613562</v>
      </c>
      <c r="DA229" s="50">
        <v>11.237194962115412</v>
      </c>
      <c r="DB229" s="50">
        <v>8.6496419879225783</v>
      </c>
      <c r="DC229" s="50">
        <v>2.6265568068180714</v>
      </c>
      <c r="DD229" s="81"/>
      <c r="DE229" s="50">
        <v>9.835202186561931</v>
      </c>
      <c r="DF229" s="50">
        <v>9.5836221830039126</v>
      </c>
      <c r="DG229" s="50">
        <v>9.2719404618878976</v>
      </c>
      <c r="DH229" s="50">
        <v>30.337573201859211</v>
      </c>
      <c r="DI229" s="50">
        <v>20.525535145083712</v>
      </c>
      <c r="DJ229" s="50">
        <v>9.3539925584529939</v>
      </c>
      <c r="DK229" s="50">
        <v>0</v>
      </c>
      <c r="DL229" s="50">
        <v>2.9513584631279204</v>
      </c>
      <c r="DM229" s="50">
        <v>9.3752677418755717</v>
      </c>
      <c r="DN229" s="50">
        <v>0</v>
      </c>
      <c r="DO229" s="50">
        <v>15.638466398479183</v>
      </c>
      <c r="DP229" s="50">
        <v>19.589298943290906</v>
      </c>
      <c r="DQ229" s="81"/>
      <c r="DS229" s="50">
        <v>56.683598577378397</v>
      </c>
      <c r="DT229" s="50">
        <v>19.194333773203528</v>
      </c>
      <c r="DU229" s="50">
        <v>42.952606607916003</v>
      </c>
      <c r="DV229" s="50">
        <v>37.916352436843333</v>
      </c>
      <c r="DW229" s="50">
        <v>37.614552698230312</v>
      </c>
      <c r="DX229" s="50">
        <v>27.11556093695496</v>
      </c>
      <c r="DY229" s="50">
        <v>18.046348341060671</v>
      </c>
      <c r="DZ229" s="50">
        <v>18.969200312792932</v>
      </c>
      <c r="EA229" s="50">
        <v>19.529142580508438</v>
      </c>
      <c r="EB229" s="50">
        <v>47.170114871097937</v>
      </c>
      <c r="EC229" s="50">
        <v>17.335662191327085</v>
      </c>
      <c r="ED229" s="50">
        <v>55.351458556346024</v>
      </c>
      <c r="EF229" s="50">
        <v>156.53416080139939</v>
      </c>
      <c r="EG229" s="50">
        <v>82.595154831189816</v>
      </c>
      <c r="EH229" s="50">
        <v>146.93364457682841</v>
      </c>
      <c r="EI229" s="50">
        <v>48.344362626533467</v>
      </c>
      <c r="EJ229" s="50">
        <v>34.759756250034116</v>
      </c>
      <c r="EK229" s="50">
        <v>60.134464071088189</v>
      </c>
      <c r="EL229" s="50">
        <v>54.040355140964913</v>
      </c>
      <c r="EM229" s="50">
        <v>34.987191231788366</v>
      </c>
      <c r="EN229" s="50">
        <v>94.670122102736528</v>
      </c>
      <c r="EO229" s="50">
        <v>121.1209467705477</v>
      </c>
      <c r="EP229" s="50">
        <v>196.59237683336772</v>
      </c>
      <c r="EQ229" s="50">
        <v>134.37240246649662</v>
      </c>
      <c r="ES229" s="50">
        <v>0</v>
      </c>
      <c r="ET229" s="50">
        <v>0</v>
      </c>
      <c r="EU229" s="50">
        <v>27.064762927966829</v>
      </c>
      <c r="EV229" s="50">
        <v>11.57136990987302</v>
      </c>
      <c r="EW229" s="50">
        <v>3.3096351493422378</v>
      </c>
      <c r="EX229" s="50">
        <v>3.25644148055718</v>
      </c>
      <c r="EY229" s="50">
        <v>0</v>
      </c>
      <c r="EZ229" s="50">
        <v>0</v>
      </c>
      <c r="FA229" s="50">
        <v>3.3122194556930413</v>
      </c>
      <c r="FB229" s="50">
        <v>0</v>
      </c>
      <c r="FC229" s="50">
        <v>0</v>
      </c>
      <c r="FD229" s="50">
        <v>0</v>
      </c>
      <c r="FF229" s="50">
        <v>236.5833867566144</v>
      </c>
      <c r="FG229" s="50">
        <v>224.03805468704604</v>
      </c>
      <c r="FH229" s="50">
        <v>261.55906170548457</v>
      </c>
      <c r="FI229" s="50">
        <v>218.22498572281123</v>
      </c>
      <c r="FJ229" s="50">
        <v>79.774287925113512</v>
      </c>
      <c r="FK229" s="50">
        <v>2.9274867125013779</v>
      </c>
      <c r="FL229" s="50">
        <v>37.078910526370045</v>
      </c>
      <c r="FM229" s="50">
        <v>52.479307737151515</v>
      </c>
      <c r="FN229" s="50">
        <v>76.499071478500824</v>
      </c>
      <c r="FO229" s="50">
        <v>115.3200252027128</v>
      </c>
      <c r="FP229" s="50">
        <v>189.1203823888512</v>
      </c>
      <c r="FQ229" s="50">
        <v>230.56103413845187</v>
      </c>
      <c r="FS229" s="50">
        <v>10.801219962219134</v>
      </c>
      <c r="FT229" s="50">
        <v>0</v>
      </c>
      <c r="FU229" s="50">
        <v>0</v>
      </c>
      <c r="FV229" s="50">
        <v>0</v>
      </c>
      <c r="FW229" s="50">
        <v>0</v>
      </c>
      <c r="FX229" s="50">
        <v>0</v>
      </c>
      <c r="FY229" s="50">
        <v>0</v>
      </c>
      <c r="FZ229" s="50">
        <v>0</v>
      </c>
      <c r="GA229" s="50">
        <v>17.68919992414639</v>
      </c>
      <c r="GB229" s="50">
        <v>0</v>
      </c>
      <c r="GC229" s="50">
        <v>0</v>
      </c>
      <c r="GD229" s="50">
        <v>0</v>
      </c>
    </row>
    <row r="230" spans="4:186" ht="15.75" thickBot="1" x14ac:dyDescent="0.3">
      <c r="D230" s="39">
        <v>0.45833333333333298</v>
      </c>
      <c r="E230" s="50">
        <v>43.349293142856283</v>
      </c>
      <c r="F230" s="50">
        <v>42.530278846689399</v>
      </c>
      <c r="G230" s="50">
        <v>51.953767806522869</v>
      </c>
      <c r="H230" s="50">
        <v>16.236051358805422</v>
      </c>
      <c r="I230" s="50">
        <v>27.543491840057083</v>
      </c>
      <c r="J230" s="50">
        <v>23.993743569286135</v>
      </c>
      <c r="K230" s="50">
        <v>24.397131602291626</v>
      </c>
      <c r="L230" s="50">
        <v>34.251635809490089</v>
      </c>
      <c r="M230" s="50">
        <v>40.132520550877473</v>
      </c>
      <c r="N230" s="50">
        <v>56.054078046490943</v>
      </c>
      <c r="O230" s="50">
        <v>11.183806188938902</v>
      </c>
      <c r="P230" s="50">
        <v>11.144453795423772</v>
      </c>
      <c r="R230" s="50">
        <v>36.489744029902724</v>
      </c>
      <c r="S230" s="50">
        <v>25.824675708913947</v>
      </c>
      <c r="T230" s="50">
        <v>37.854262352401484</v>
      </c>
      <c r="U230" s="50">
        <v>3.2012932500259876</v>
      </c>
      <c r="V230" s="50">
        <v>45.574792620035744</v>
      </c>
      <c r="W230" s="50">
        <v>8.7103173543547339</v>
      </c>
      <c r="X230" s="50">
        <v>16.291416289755496</v>
      </c>
      <c r="Y230" s="50">
        <v>16.885374024044992</v>
      </c>
      <c r="Z230" s="50">
        <v>33.731805417564594</v>
      </c>
      <c r="AA230" s="50">
        <v>24.043555526127829</v>
      </c>
      <c r="AB230" s="50">
        <v>0</v>
      </c>
      <c r="AC230" s="50">
        <v>8.9885386205736459</v>
      </c>
      <c r="AE230" s="50">
        <v>23.519622585923752</v>
      </c>
      <c r="AF230" s="50">
        <v>0</v>
      </c>
      <c r="AG230" s="50">
        <v>80.388984368400827</v>
      </c>
      <c r="AH230" s="50">
        <v>29.705195024264178</v>
      </c>
      <c r="AI230" s="50">
        <v>17.837722113939289</v>
      </c>
      <c r="AJ230" s="50">
        <v>20.027572078148747</v>
      </c>
      <c r="AK230" s="50">
        <v>15.871222165645555</v>
      </c>
      <c r="AL230" s="50">
        <v>3.5639114860882573</v>
      </c>
      <c r="AM230" s="50">
        <v>30.020274033051006</v>
      </c>
      <c r="AN230" s="50">
        <v>30.534866888411916</v>
      </c>
      <c r="AO230" s="50">
        <v>3.1158954868218678</v>
      </c>
      <c r="AP230" s="50">
        <v>27.495366938008072</v>
      </c>
      <c r="AR230" s="50">
        <v>33.195248626987805</v>
      </c>
      <c r="AS230" s="50">
        <v>3.4928472215410951</v>
      </c>
      <c r="AT230" s="50">
        <v>16.356712469886713</v>
      </c>
      <c r="AU230" s="50">
        <v>40.197076871839791</v>
      </c>
      <c r="AV230" s="50">
        <v>24.709339760841655</v>
      </c>
      <c r="AW230" s="50">
        <v>3.4256789405483699</v>
      </c>
      <c r="AX230" s="50">
        <v>3.3798845189011599</v>
      </c>
      <c r="AY230" s="50">
        <v>2.944183364660879</v>
      </c>
      <c r="AZ230" s="50">
        <v>3.3122194556930395</v>
      </c>
      <c r="BA230" s="50">
        <v>9.6030504578490721</v>
      </c>
      <c r="BB230" s="50">
        <v>9.8295304856954502</v>
      </c>
      <c r="BC230" s="50">
        <v>0</v>
      </c>
      <c r="BE230" s="50">
        <v>63.324946368923136</v>
      </c>
      <c r="BF230" s="50">
        <v>27.546931480211327</v>
      </c>
      <c r="BG230" s="50">
        <v>74.090218800485445</v>
      </c>
      <c r="BH230" s="50">
        <v>55.90786371305331</v>
      </c>
      <c r="BI230" s="50">
        <v>19.997654136510334</v>
      </c>
      <c r="BJ230" s="50">
        <v>15.935391449956754</v>
      </c>
      <c r="BK230" s="50">
        <v>28.076577031440713</v>
      </c>
      <c r="BL230" s="50">
        <v>25.938515740302744</v>
      </c>
      <c r="BM230" s="50">
        <v>51.89143825089927</v>
      </c>
      <c r="BN230" s="50">
        <v>81.524113840992413</v>
      </c>
      <c r="BO230" s="50">
        <v>48.123612453978062</v>
      </c>
      <c r="BP230" s="50">
        <v>24.888934504039057</v>
      </c>
      <c r="BR230" s="50">
        <v>37.019710573970748</v>
      </c>
      <c r="BS230" s="50">
        <v>28.901461749489776</v>
      </c>
      <c r="BT230" s="50">
        <v>37.078910526370031</v>
      </c>
      <c r="BU230" s="50">
        <v>9.698277372795749</v>
      </c>
      <c r="BV230" s="50">
        <v>19.663127881874942</v>
      </c>
      <c r="BW230" s="50">
        <v>30.390672792857075</v>
      </c>
      <c r="BX230" s="50">
        <v>9.4365273130219745</v>
      </c>
      <c r="BY230" s="50">
        <v>8.8292181910465679</v>
      </c>
      <c r="BZ230" s="50">
        <v>24.866437728205572</v>
      </c>
      <c r="CA230" s="50">
        <v>25.616015708261614</v>
      </c>
      <c r="CB230" s="50">
        <v>50.361569541842172</v>
      </c>
      <c r="CC230" s="50">
        <v>78.352199422150846</v>
      </c>
      <c r="CE230" s="50">
        <v>2.8942830226295784</v>
      </c>
      <c r="CF230" s="50">
        <v>19.274982129191727</v>
      </c>
      <c r="CG230" s="50">
        <v>42.755174098684577</v>
      </c>
      <c r="CH230" s="50">
        <v>26.335305585714785</v>
      </c>
      <c r="CI230" s="50">
        <v>27.688203410995808</v>
      </c>
      <c r="CJ230" s="50">
        <v>2.4801001573916333</v>
      </c>
      <c r="CK230" s="50">
        <v>3.1345460489260621</v>
      </c>
      <c r="CL230" s="50">
        <v>0</v>
      </c>
      <c r="CM230" s="50">
        <v>8.5091633308371719</v>
      </c>
      <c r="CN230" s="50">
        <v>20.222766340748912</v>
      </c>
      <c r="CO230" s="50">
        <v>0</v>
      </c>
      <c r="CP230" s="50">
        <v>0</v>
      </c>
      <c r="CR230" s="50">
        <v>44.21714362348974</v>
      </c>
      <c r="CS230" s="50">
        <v>10.368011038230755</v>
      </c>
      <c r="CT230" s="50">
        <v>28.468565505447856</v>
      </c>
      <c r="CU230" s="50">
        <v>58.869996168809251</v>
      </c>
      <c r="CV230" s="50">
        <v>11.447740727033018</v>
      </c>
      <c r="CW230" s="50">
        <v>23.722460107414264</v>
      </c>
      <c r="CX230" s="50">
        <v>9.6870416789459401</v>
      </c>
      <c r="CY230" s="50">
        <v>25.205315501608613</v>
      </c>
      <c r="CZ230" s="50">
        <v>23.993743569286135</v>
      </c>
      <c r="DA230" s="50">
        <v>24.843954512815223</v>
      </c>
      <c r="DB230" s="50">
        <v>9.9619625108804222</v>
      </c>
      <c r="DC230" s="50">
        <v>3.1047407403177485</v>
      </c>
      <c r="DD230" s="81"/>
      <c r="DE230" s="50">
        <v>11.756480805025953</v>
      </c>
      <c r="DF230" s="50">
        <v>16.257670598789225</v>
      </c>
      <c r="DG230" s="50">
        <v>16.258833466839821</v>
      </c>
      <c r="DH230" s="50">
        <v>39.618556454802025</v>
      </c>
      <c r="DI230" s="50">
        <v>28.370228578675672</v>
      </c>
      <c r="DJ230" s="50">
        <v>17.653631838446902</v>
      </c>
      <c r="DK230" s="50">
        <v>2.6733391716910933</v>
      </c>
      <c r="DL230" s="50">
        <v>3.3096351493422427</v>
      </c>
      <c r="DM230" s="50">
        <v>16.745514290289982</v>
      </c>
      <c r="DN230" s="50">
        <v>0</v>
      </c>
      <c r="DO230" s="50">
        <v>20.692064101894598</v>
      </c>
      <c r="DP230" s="50">
        <v>18.681974434750767</v>
      </c>
      <c r="DQ230" s="81"/>
      <c r="DS230" s="50">
        <v>70.926319266544041</v>
      </c>
      <c r="DT230" s="50">
        <v>23.497958826844439</v>
      </c>
      <c r="DU230" s="50">
        <v>52.976300249036726</v>
      </c>
      <c r="DV230" s="50">
        <v>42.957000886313359</v>
      </c>
      <c r="DW230" s="50">
        <v>43.948890705144798</v>
      </c>
      <c r="DX230" s="50">
        <v>27.412083292269578</v>
      </c>
      <c r="DY230" s="50">
        <v>26.263711279372831</v>
      </c>
      <c r="DZ230" s="50">
        <v>25.205315501608592</v>
      </c>
      <c r="EA230" s="50">
        <v>25.712483357102435</v>
      </c>
      <c r="EB230" s="50">
        <v>52.55467293541728</v>
      </c>
      <c r="EC230" s="50">
        <v>24.7272602289658</v>
      </c>
      <c r="ED230" s="50">
        <v>73.025349664148067</v>
      </c>
      <c r="EF230" s="50">
        <v>164.10445856531371</v>
      </c>
      <c r="EG230" s="50">
        <v>79.508167273921146</v>
      </c>
      <c r="EH230" s="50">
        <v>157.18300623970055</v>
      </c>
      <c r="EI230" s="50">
        <v>51.199219752620927</v>
      </c>
      <c r="EJ230" s="50">
        <v>35.158416986982175</v>
      </c>
      <c r="EK230" s="50">
        <v>60.901766090300704</v>
      </c>
      <c r="EL230" s="50">
        <v>56.683598577378433</v>
      </c>
      <c r="EM230" s="50">
        <v>35.387585743291112</v>
      </c>
      <c r="EN230" s="50">
        <v>95.270057726133828</v>
      </c>
      <c r="EO230" s="50">
        <v>135.25546034605281</v>
      </c>
      <c r="EP230" s="50">
        <v>218.63894385296192</v>
      </c>
      <c r="EQ230" s="50">
        <v>137.48001252096282</v>
      </c>
      <c r="ES230" s="50">
        <v>2.6199185029533703</v>
      </c>
      <c r="ET230" s="50">
        <v>0</v>
      </c>
      <c r="EU230" s="50">
        <v>29.869233893997578</v>
      </c>
      <c r="EV230" s="50">
        <v>17.056247939436741</v>
      </c>
      <c r="EW230" s="50">
        <v>10.2887324411865</v>
      </c>
      <c r="EX230" s="50">
        <v>3.2723136288786532</v>
      </c>
      <c r="EY230" s="50">
        <v>0</v>
      </c>
      <c r="EZ230" s="50">
        <v>2.6398670356514216</v>
      </c>
      <c r="FA230" s="50">
        <v>8.9146168033063269</v>
      </c>
      <c r="FB230" s="50">
        <v>2.8730709353491148</v>
      </c>
      <c r="FC230" s="50">
        <v>0</v>
      </c>
      <c r="FD230" s="50">
        <v>0</v>
      </c>
      <c r="FF230" s="50">
        <v>231.99236538321495</v>
      </c>
      <c r="FG230" s="50">
        <v>219.55742769311991</v>
      </c>
      <c r="FH230" s="50">
        <v>260.32485205500586</v>
      </c>
      <c r="FI230" s="50">
        <v>220.92507408684239</v>
      </c>
      <c r="FJ230" s="50">
        <v>89.3204609891865</v>
      </c>
      <c r="FK230" s="50">
        <v>3.5668980797784355</v>
      </c>
      <c r="FL230" s="50">
        <v>39.746633585732503</v>
      </c>
      <c r="FM230" s="50">
        <v>51.357460685744698</v>
      </c>
      <c r="FN230" s="50">
        <v>89.961051177890269</v>
      </c>
      <c r="FO230" s="50">
        <v>113.07873133669337</v>
      </c>
      <c r="FP230" s="50">
        <v>187.2354755732504</v>
      </c>
      <c r="FQ230" s="50">
        <v>209.04852747170824</v>
      </c>
      <c r="FS230" s="50">
        <v>16.619641904086279</v>
      </c>
      <c r="FT230" s="50">
        <v>0</v>
      </c>
      <c r="FU230" s="50">
        <v>3.149519969768062</v>
      </c>
      <c r="FV230" s="50">
        <v>0</v>
      </c>
      <c r="FW230" s="50">
        <v>2.7823491884560876</v>
      </c>
      <c r="FX230" s="50">
        <v>0</v>
      </c>
      <c r="FY230" s="50">
        <v>0</v>
      </c>
      <c r="FZ230" s="50">
        <v>2.8449497238027126</v>
      </c>
      <c r="GA230" s="50">
        <v>9.2480993140715331</v>
      </c>
      <c r="GB230" s="50">
        <v>0</v>
      </c>
      <c r="GC230" s="50">
        <v>0</v>
      </c>
      <c r="GD230" s="50">
        <v>0</v>
      </c>
    </row>
    <row r="231" spans="4:186" ht="15.75" thickBot="1" x14ac:dyDescent="0.3">
      <c r="D231" s="39">
        <v>0.5</v>
      </c>
      <c r="E231" s="50">
        <v>59.005101676522102</v>
      </c>
      <c r="F231" s="50">
        <v>47.809422290701413</v>
      </c>
      <c r="G231" s="50">
        <v>71.210150354890729</v>
      </c>
      <c r="H231" s="50">
        <v>16.47249502103617</v>
      </c>
      <c r="I231" s="50">
        <v>31.731765101750675</v>
      </c>
      <c r="J231" s="50">
        <v>32.764305017174664</v>
      </c>
      <c r="K231" s="50">
        <v>19.737142087459961</v>
      </c>
      <c r="L231" s="50">
        <v>39.129460943662643</v>
      </c>
      <c r="M231" s="50">
        <v>52.812883793195915</v>
      </c>
      <c r="N231" s="50">
        <v>60.230365005761243</v>
      </c>
      <c r="O231" s="50">
        <v>15.769973488806672</v>
      </c>
      <c r="P231" s="50">
        <v>10.892049649288488</v>
      </c>
      <c r="R231" s="50">
        <v>43.615103093464718</v>
      </c>
      <c r="S231" s="50">
        <v>28.245877306555986</v>
      </c>
      <c r="T231" s="50">
        <v>39.560805470558442</v>
      </c>
      <c r="U231" s="50">
        <v>3.2091331483840948</v>
      </c>
      <c r="V231" s="50">
        <v>48.444277132416062</v>
      </c>
      <c r="W231" s="50">
        <v>10.665175957651982</v>
      </c>
      <c r="X231" s="50">
        <v>11.542154609792572</v>
      </c>
      <c r="Y231" s="50">
        <v>17.425305755265303</v>
      </c>
      <c r="Z231" s="50">
        <v>37.35998011791704</v>
      </c>
      <c r="AA231" s="50">
        <v>24.486063950892813</v>
      </c>
      <c r="AB231" s="50">
        <v>0</v>
      </c>
      <c r="AC231" s="50">
        <v>10.892049649288502</v>
      </c>
      <c r="AE231" s="50">
        <v>37.794239748865124</v>
      </c>
      <c r="AF231" s="50">
        <v>8.5792109735790234</v>
      </c>
      <c r="AG231" s="50">
        <v>83.29934242287608</v>
      </c>
      <c r="AH231" s="50">
        <v>34.601139615362754</v>
      </c>
      <c r="AI231" s="50">
        <v>26.732974454344507</v>
      </c>
      <c r="AJ231" s="50">
        <v>24.175743379862169</v>
      </c>
      <c r="AK231" s="50">
        <v>19.041463855496698</v>
      </c>
      <c r="AL231" s="50">
        <v>10.288732441186513</v>
      </c>
      <c r="AM231" s="50">
        <v>34.367874293557904</v>
      </c>
      <c r="AN231" s="50">
        <v>32.92090912298449</v>
      </c>
      <c r="AO231" s="50">
        <v>2.8615658296578985</v>
      </c>
      <c r="AP231" s="50">
        <v>32.757033217611657</v>
      </c>
      <c r="AR231" s="50">
        <v>42.036431888144584</v>
      </c>
      <c r="AS231" s="50">
        <v>8.6871695847834509</v>
      </c>
      <c r="AT231" s="50">
        <v>17.391227592005102</v>
      </c>
      <c r="AU231" s="50">
        <v>36.870019449089142</v>
      </c>
      <c r="AV231" s="50">
        <v>26.031153209148204</v>
      </c>
      <c r="AW231" s="50">
        <v>3.2643711235409096</v>
      </c>
      <c r="AX231" s="50">
        <v>9.2310949680382457</v>
      </c>
      <c r="AY231" s="50">
        <v>3.5557747050187785</v>
      </c>
      <c r="AZ231" s="50">
        <v>3.5082882604071099</v>
      </c>
      <c r="BA231" s="50">
        <v>15.839202224739722</v>
      </c>
      <c r="BB231" s="50">
        <v>9.4392868004729635</v>
      </c>
      <c r="BC231" s="50">
        <v>3.2174929005733222</v>
      </c>
      <c r="BE231" s="50">
        <v>56.841711732059522</v>
      </c>
      <c r="BF231" s="50">
        <v>31.705077327622508</v>
      </c>
      <c r="BG231" s="50">
        <v>77.14680226669482</v>
      </c>
      <c r="BH231" s="50">
        <v>64.213464859078684</v>
      </c>
      <c r="BI231" s="50">
        <v>20.449561619077144</v>
      </c>
      <c r="BJ231" s="50">
        <v>16.779852313010114</v>
      </c>
      <c r="BK231" s="50">
        <v>34.027403228712117</v>
      </c>
      <c r="BL231" s="50">
        <v>27.447298125582101</v>
      </c>
      <c r="BM231" s="50">
        <v>52.812883793195873</v>
      </c>
      <c r="BN231" s="50">
        <v>84.780498716687703</v>
      </c>
      <c r="BO231" s="50">
        <v>42.077593806811663</v>
      </c>
      <c r="BP231" s="50">
        <v>24.799028747011263</v>
      </c>
      <c r="BR231" s="50">
        <v>42.03643188814457</v>
      </c>
      <c r="BS231" s="50">
        <v>44.443125182047304</v>
      </c>
      <c r="BT231" s="50">
        <v>46.750412910509816</v>
      </c>
      <c r="BU231" s="50">
        <v>16.506458917611582</v>
      </c>
      <c r="BV231" s="50">
        <v>27.63991004384566</v>
      </c>
      <c r="BW231" s="50">
        <v>36.384361370876633</v>
      </c>
      <c r="BX231" s="50">
        <v>16.064248441152102</v>
      </c>
      <c r="BY231" s="50">
        <v>10.823879856858065</v>
      </c>
      <c r="BZ231" s="50">
        <v>32.595513852920917</v>
      </c>
      <c r="CA231" s="50">
        <v>34.930239765115779</v>
      </c>
      <c r="CB231" s="50">
        <v>51.891438250899249</v>
      </c>
      <c r="CC231" s="50">
        <v>77.747943487223054</v>
      </c>
      <c r="CE231" s="50">
        <v>8.9685196109650906</v>
      </c>
      <c r="CF231" s="50">
        <v>32.120422439838087</v>
      </c>
      <c r="CG231" s="50">
        <v>48.088070644148814</v>
      </c>
      <c r="CH231" s="50">
        <v>29.652897157718467</v>
      </c>
      <c r="CI231" s="50">
        <v>34.53330904080314</v>
      </c>
      <c r="CJ231" s="50">
        <v>3.1778501870640334</v>
      </c>
      <c r="CK231" s="50">
        <v>9.0487743460943086</v>
      </c>
      <c r="CL231" s="50">
        <v>0</v>
      </c>
      <c r="CM231" s="50">
        <v>9.9619625108804009</v>
      </c>
      <c r="CN231" s="50">
        <v>19.737142087459961</v>
      </c>
      <c r="CO231" s="50">
        <v>0</v>
      </c>
      <c r="CP231" s="50">
        <v>2.7685638336257847</v>
      </c>
      <c r="CR231" s="50">
        <v>53.506564352915177</v>
      </c>
      <c r="CS231" s="50">
        <v>11.662602368508404</v>
      </c>
      <c r="CT231" s="50">
        <v>33.637354935748213</v>
      </c>
      <c r="CU231" s="50">
        <v>60.304415352884902</v>
      </c>
      <c r="CV231" s="50">
        <v>15.74340085877523</v>
      </c>
      <c r="CW231" s="50">
        <v>25.8076559319734</v>
      </c>
      <c r="CX231" s="50">
        <v>10.892049649288488</v>
      </c>
      <c r="CY231" s="50">
        <v>26.403908731282264</v>
      </c>
      <c r="CZ231" s="50">
        <v>27.860907834759427</v>
      </c>
      <c r="DA231" s="50">
        <v>28.616496555340408</v>
      </c>
      <c r="DB231" s="50">
        <v>11.255804720902763</v>
      </c>
      <c r="DC231" s="50">
        <v>8.458401490893614</v>
      </c>
      <c r="DD231" s="81"/>
      <c r="DE231" s="50">
        <v>10.15776006021472</v>
      </c>
      <c r="DF231" s="50">
        <v>16.438577746137142</v>
      </c>
      <c r="DG231" s="50">
        <v>17.734014687655762</v>
      </c>
      <c r="DH231" s="50">
        <v>43.366980114101729</v>
      </c>
      <c r="DI231" s="50">
        <v>30.175233923334623</v>
      </c>
      <c r="DJ231" s="50">
        <v>25.381222333361197</v>
      </c>
      <c r="DK231" s="50">
        <v>3.2098925267880425</v>
      </c>
      <c r="DL231" s="50">
        <v>3.4750870155318636</v>
      </c>
      <c r="DM231" s="50">
        <v>16.202459539070318</v>
      </c>
      <c r="DN231" s="50">
        <v>3.2251052623273866</v>
      </c>
      <c r="DO231" s="50">
        <v>30.710571999856722</v>
      </c>
      <c r="DP231" s="50">
        <v>24.843954512815237</v>
      </c>
      <c r="DQ231" s="81"/>
      <c r="DS231" s="50">
        <v>95.126617670920538</v>
      </c>
      <c r="DT231" s="50">
        <v>25.978190553565305</v>
      </c>
      <c r="DU231" s="50">
        <v>56.604652072605376</v>
      </c>
      <c r="DV231" s="50">
        <v>46.525276022528239</v>
      </c>
      <c r="DW231" s="50">
        <v>52.253644516256969</v>
      </c>
      <c r="DX231" s="50">
        <v>31.981573544088338</v>
      </c>
      <c r="DY231" s="50">
        <v>27.495366938008047</v>
      </c>
      <c r="DZ231" s="50">
        <v>28.764939181841836</v>
      </c>
      <c r="EA231" s="50">
        <v>31.926146219266371</v>
      </c>
      <c r="EB231" s="50">
        <v>54.500705915188426</v>
      </c>
      <c r="EC231" s="50">
        <v>25.24012877150113</v>
      </c>
      <c r="ED231" s="50">
        <v>78.251273458493429</v>
      </c>
      <c r="EF231" s="50">
        <v>167.4706000169268</v>
      </c>
      <c r="EG231" s="50">
        <v>75.950299750926931</v>
      </c>
      <c r="EH231" s="50">
        <v>160.78372810935167</v>
      </c>
      <c r="EI231" s="50">
        <v>51.583020408036994</v>
      </c>
      <c r="EJ231" s="50">
        <v>35.733202707233389</v>
      </c>
      <c r="EK231" s="50">
        <v>63.594615185105312</v>
      </c>
      <c r="EL231" s="50">
        <v>62.731543788329986</v>
      </c>
      <c r="EM231" s="50">
        <v>35.617748183710738</v>
      </c>
      <c r="EN231" s="50">
        <v>97.206874403798764</v>
      </c>
      <c r="EO231" s="50">
        <v>137.4800125209627</v>
      </c>
      <c r="EP231" s="50">
        <v>225.33364968715972</v>
      </c>
      <c r="EQ231" s="50">
        <v>137.48001252096282</v>
      </c>
      <c r="ES231" s="50">
        <v>9.4572365828467788</v>
      </c>
      <c r="ET231" s="50">
        <v>0</v>
      </c>
      <c r="EU231" s="50">
        <v>27.736552998590327</v>
      </c>
      <c r="EV231" s="50">
        <v>19.226566065004018</v>
      </c>
      <c r="EW231" s="50">
        <v>17.562063583086012</v>
      </c>
      <c r="EX231" s="50">
        <v>9.5681979013365233</v>
      </c>
      <c r="EY231" s="50">
        <v>0</v>
      </c>
      <c r="EZ231" s="50">
        <v>3.4911258534309142</v>
      </c>
      <c r="FA231" s="50">
        <v>10.457718032231652</v>
      </c>
      <c r="FB231" s="50">
        <v>3.5476503181297918</v>
      </c>
      <c r="FC231" s="50">
        <v>0</v>
      </c>
      <c r="FD231" s="50">
        <v>2.6132913935276076</v>
      </c>
      <c r="FF231" s="50">
        <v>251.50453522753796</v>
      </c>
      <c r="FG231" s="50">
        <v>221.79019807550029</v>
      </c>
      <c r="FH231" s="50">
        <v>282.04885377661492</v>
      </c>
      <c r="FI231" s="50">
        <v>197.75909413575246</v>
      </c>
      <c r="FJ231" s="50">
        <v>93.853650735801835</v>
      </c>
      <c r="FK231" s="50">
        <v>3.1778501870640294</v>
      </c>
      <c r="FL231" s="50">
        <v>28.272118365178791</v>
      </c>
      <c r="FM231" s="50">
        <v>75.854976475313336</v>
      </c>
      <c r="FN231" s="50">
        <v>82.935264226375509</v>
      </c>
      <c r="FO231" s="50">
        <v>135.40301174433924</v>
      </c>
      <c r="FP231" s="50">
        <v>191.01789722994462</v>
      </c>
      <c r="FQ231" s="50">
        <v>223.16612377873628</v>
      </c>
      <c r="FS231" s="50">
        <v>19.295831215681282</v>
      </c>
      <c r="FT231" s="50">
        <v>0</v>
      </c>
      <c r="FU231" s="50">
        <v>18.789341841980754</v>
      </c>
      <c r="FV231" s="50">
        <v>0</v>
      </c>
      <c r="FW231" s="50">
        <v>0</v>
      </c>
      <c r="FX231" s="50">
        <v>9.2059668080885295</v>
      </c>
      <c r="FY231" s="50">
        <v>2.7138777492892259</v>
      </c>
      <c r="FZ231" s="50">
        <v>9.4572365828467788</v>
      </c>
      <c r="GA231" s="50">
        <v>11.040731522849903</v>
      </c>
      <c r="GB231" s="50">
        <v>0</v>
      </c>
      <c r="GC231" s="50">
        <v>2.6628209812698067</v>
      </c>
      <c r="GD231" s="50">
        <v>0</v>
      </c>
    </row>
    <row r="232" spans="4:186" ht="15.75" thickBot="1" x14ac:dyDescent="0.3">
      <c r="D232" s="39">
        <v>0.54166666666666696</v>
      </c>
      <c r="E232" s="50">
        <v>50.324934065920552</v>
      </c>
      <c r="F232" s="50">
        <v>51.013491204537367</v>
      </c>
      <c r="G232" s="50">
        <v>71.399791135169309</v>
      </c>
      <c r="H232" s="50">
        <v>18.667689760129587</v>
      </c>
      <c r="I232" s="50">
        <v>42.166508428997439</v>
      </c>
      <c r="J232" s="50">
        <v>30.497057782081693</v>
      </c>
      <c r="K232" s="50">
        <v>26.638678335216692</v>
      </c>
      <c r="L232" s="50">
        <v>37.435436082197029</v>
      </c>
      <c r="M232" s="50">
        <v>48.862069427681021</v>
      </c>
      <c r="N232" s="50">
        <v>54.346966355963112</v>
      </c>
      <c r="O232" s="50">
        <v>17.760479354735008</v>
      </c>
      <c r="P232" s="50">
        <v>10.398732217983596</v>
      </c>
      <c r="R232" s="50">
        <v>52.630110253484553</v>
      </c>
      <c r="S232" s="50">
        <v>26.650453203914118</v>
      </c>
      <c r="T232" s="50">
        <v>51.209100274883617</v>
      </c>
      <c r="U232" s="50">
        <v>3.5249678914698479</v>
      </c>
      <c r="V232" s="50">
        <v>48.515728857094267</v>
      </c>
      <c r="W232" s="50">
        <v>11.743706650977076</v>
      </c>
      <c r="X232" s="50">
        <v>16.291416289755496</v>
      </c>
      <c r="Y232" s="50">
        <v>17.289259742764141</v>
      </c>
      <c r="Z232" s="50">
        <v>37.29849908782829</v>
      </c>
      <c r="AA232" s="50">
        <v>20.33595320387478</v>
      </c>
      <c r="AB232" s="50">
        <v>0</v>
      </c>
      <c r="AC232" s="50">
        <v>11.121348508118958</v>
      </c>
      <c r="AE232" s="50">
        <v>30.79348946307352</v>
      </c>
      <c r="AF232" s="50">
        <v>11.374757720477927</v>
      </c>
      <c r="AG232" s="50">
        <v>92.136160476201113</v>
      </c>
      <c r="AH232" s="50">
        <v>44.403322400460304</v>
      </c>
      <c r="AI232" s="50">
        <v>25.570163662396563</v>
      </c>
      <c r="AJ232" s="50">
        <v>18.594001596295602</v>
      </c>
      <c r="AK232" s="50">
        <v>16.952246714915766</v>
      </c>
      <c r="AL232" s="50">
        <v>9.6449851169010472</v>
      </c>
      <c r="AM232" s="50">
        <v>34.77677958358656</v>
      </c>
      <c r="AN232" s="50">
        <v>34.987191231788351</v>
      </c>
      <c r="AO232" s="50">
        <v>3.2248513236963134</v>
      </c>
      <c r="AP232" s="50">
        <v>30.380390621028337</v>
      </c>
      <c r="AR232" s="50">
        <v>42.623889111402505</v>
      </c>
      <c r="AS232" s="50">
        <v>8.9278585161511348</v>
      </c>
      <c r="AT232" s="50">
        <v>15.584591696779615</v>
      </c>
      <c r="AU232" s="50">
        <v>38.040736216814622</v>
      </c>
      <c r="AV232" s="50">
        <v>26.124010981026313</v>
      </c>
      <c r="AW232" s="50">
        <v>9.5681979013365233</v>
      </c>
      <c r="AX232" s="50">
        <v>8.5937849415426264</v>
      </c>
      <c r="AY232" s="50">
        <v>8.5162475019736252</v>
      </c>
      <c r="AZ232" s="50">
        <v>3.5417003061312049</v>
      </c>
      <c r="BA232" s="50">
        <v>17.052886440049601</v>
      </c>
      <c r="BB232" s="50">
        <v>11.183806188938902</v>
      </c>
      <c r="BC232" s="50">
        <v>3.30963514934224</v>
      </c>
      <c r="BE232" s="50">
        <v>54.116899541978384</v>
      </c>
      <c r="BF232" s="50">
        <v>32.901371491967396</v>
      </c>
      <c r="BG232" s="50">
        <v>81.524113840992271</v>
      </c>
      <c r="BH232" s="50">
        <v>72.961142150536816</v>
      </c>
      <c r="BI232" s="50">
        <v>27.399285370073898</v>
      </c>
      <c r="BJ232" s="50">
        <v>17.265524735646558</v>
      </c>
      <c r="BK232" s="50">
        <v>30.586475103227819</v>
      </c>
      <c r="BL232" s="50">
        <v>27.39928537007388</v>
      </c>
      <c r="BM232" s="50">
        <v>56.313187397169898</v>
      </c>
      <c r="BN232" s="50">
        <v>89.767062469155391</v>
      </c>
      <c r="BO232" s="50">
        <v>36.931028845631801</v>
      </c>
      <c r="BP232" s="50">
        <v>16.193798210205728</v>
      </c>
      <c r="BR232" s="50">
        <v>49.595950780341603</v>
      </c>
      <c r="BS232" s="50">
        <v>49.71522578433202</v>
      </c>
      <c r="BT232" s="50">
        <v>46.890035753919285</v>
      </c>
      <c r="BU232" s="50">
        <v>19.83487707417957</v>
      </c>
      <c r="BV232" s="50">
        <v>29.414123657175956</v>
      </c>
      <c r="BW232" s="50">
        <v>35.129840653794034</v>
      </c>
      <c r="BX232" s="50">
        <v>18.933137203991869</v>
      </c>
      <c r="BY232" s="50">
        <v>16.952246714915759</v>
      </c>
      <c r="BZ232" s="50">
        <v>45.385351209622634</v>
      </c>
      <c r="CA232" s="50">
        <v>39.190888657643995</v>
      </c>
      <c r="CB232" s="50">
        <v>52.50206820970223</v>
      </c>
      <c r="CC232" s="50">
        <v>104.11399933424315</v>
      </c>
      <c r="CE232" s="50">
        <v>15.647986568509218</v>
      </c>
      <c r="CF232" s="50">
        <v>38.860378024942136</v>
      </c>
      <c r="CG232" s="50">
        <v>51.878978325007829</v>
      </c>
      <c r="CH232" s="50">
        <v>32.990264948078007</v>
      </c>
      <c r="CI232" s="50">
        <v>37.55478382271496</v>
      </c>
      <c r="CJ232" s="50">
        <v>8.5291378845030916</v>
      </c>
      <c r="CK232" s="50">
        <v>9.7292203209111783</v>
      </c>
      <c r="CL232" s="50">
        <v>2.528153366649367</v>
      </c>
      <c r="CM232" s="50">
        <v>11.328111597286968</v>
      </c>
      <c r="CN232" s="50">
        <v>24.575212154603246</v>
      </c>
      <c r="CO232" s="50">
        <v>2.9719916664752994</v>
      </c>
      <c r="CP232" s="50">
        <v>2.9657436131624886</v>
      </c>
      <c r="CR232" s="50">
        <v>53.963882951645047</v>
      </c>
      <c r="CS232" s="50">
        <v>10.515072848293087</v>
      </c>
      <c r="CT232" s="50">
        <v>38.701263262256539</v>
      </c>
      <c r="CU232" s="50">
        <v>55.343684839037579</v>
      </c>
      <c r="CV232" s="50">
        <v>18.221441062045049</v>
      </c>
      <c r="CW232" s="50">
        <v>27.412083292269593</v>
      </c>
      <c r="CX232" s="50">
        <v>11.494883045672344</v>
      </c>
      <c r="CY232" s="50">
        <v>30.638141435396669</v>
      </c>
      <c r="CZ232" s="50">
        <v>32.53937922602227</v>
      </c>
      <c r="DA232" s="50">
        <v>32.376772968411238</v>
      </c>
      <c r="DB232" s="50">
        <v>17.335662191327092</v>
      </c>
      <c r="DC232" s="50">
        <v>9.6870416789459401</v>
      </c>
      <c r="DD232" s="81"/>
      <c r="DE232" s="50">
        <v>9.1092785810919334</v>
      </c>
      <c r="DF232" s="50">
        <v>20.385943012234499</v>
      </c>
      <c r="DG232" s="50">
        <v>25.570163662396578</v>
      </c>
      <c r="DH232" s="50">
        <v>49.608042438341279</v>
      </c>
      <c r="DI232" s="50">
        <v>37.435436082197029</v>
      </c>
      <c r="DJ232" s="50">
        <v>32.037064983795958</v>
      </c>
      <c r="DK232" s="50">
        <v>9.1295064314047956</v>
      </c>
      <c r="DL232" s="50">
        <v>9.1700519226965724</v>
      </c>
      <c r="DM232" s="50">
        <v>17.547213715483089</v>
      </c>
      <c r="DN232" s="50">
        <v>8.8887408105977634</v>
      </c>
      <c r="DO232" s="50">
        <v>42.617331926278162</v>
      </c>
      <c r="DP232" s="50">
        <v>27.112384200799713</v>
      </c>
      <c r="DQ232" s="81"/>
      <c r="DS232" s="50">
        <v>116.11808483945735</v>
      </c>
      <c r="DT232" s="50">
        <v>25.468828917921545</v>
      </c>
      <c r="DU232" s="50">
        <v>61.472474038395234</v>
      </c>
      <c r="DV232" s="50">
        <v>51.96873432298738</v>
      </c>
      <c r="DW232" s="50">
        <v>50.178569831830643</v>
      </c>
      <c r="DX232" s="50">
        <v>32.259672632695455</v>
      </c>
      <c r="DY232" s="50">
        <v>24.664576475065381</v>
      </c>
      <c r="DZ232" s="50">
        <v>29.414123657175956</v>
      </c>
      <c r="EA232" s="50">
        <v>35.366537270860611</v>
      </c>
      <c r="EB232" s="50">
        <v>50.471582640346568</v>
      </c>
      <c r="EC232" s="50">
        <v>25.381222333361197</v>
      </c>
      <c r="ED232" s="50">
        <v>80.697513183503148</v>
      </c>
      <c r="EF232" s="50">
        <v>166.28726571421618</v>
      </c>
      <c r="EG232" s="50">
        <v>75.513176799235154</v>
      </c>
      <c r="EH232" s="50">
        <v>156.21040876179214</v>
      </c>
      <c r="EI232" s="50">
        <v>51.199219752620927</v>
      </c>
      <c r="EJ232" s="50">
        <v>35.906851877401124</v>
      </c>
      <c r="EK232" s="50">
        <v>63.771021784239885</v>
      </c>
      <c r="EL232" s="50">
        <v>72.161721152555529</v>
      </c>
      <c r="EM232" s="50">
        <v>35.906851877401053</v>
      </c>
      <c r="EN232" s="50">
        <v>103.30131785254719</v>
      </c>
      <c r="EO232" s="50">
        <v>133.05503539727118</v>
      </c>
      <c r="EP232" s="50">
        <v>224.91128119421103</v>
      </c>
      <c r="EQ232" s="50">
        <v>139.5781453915553</v>
      </c>
      <c r="ES232" s="50">
        <v>10.201293258513447</v>
      </c>
      <c r="ET232" s="50">
        <v>2.7670895377865374</v>
      </c>
      <c r="EU232" s="50">
        <v>30.021973999491411</v>
      </c>
      <c r="EV232" s="50">
        <v>23.903087203485185</v>
      </c>
      <c r="EW232" s="50">
        <v>11.006300992006953</v>
      </c>
      <c r="EX232" s="50">
        <v>9.9619625108804115</v>
      </c>
      <c r="EY232" s="50">
        <v>0</v>
      </c>
      <c r="EZ232" s="50">
        <v>3.3251611685765217</v>
      </c>
      <c r="FA232" s="50">
        <v>15.671274359259874</v>
      </c>
      <c r="FB232" s="50">
        <v>8.8490294436312595</v>
      </c>
      <c r="FC232" s="50">
        <v>0</v>
      </c>
      <c r="FD232" s="50">
        <v>3.2556747779671986</v>
      </c>
      <c r="FF232" s="50">
        <v>267.27388394541867</v>
      </c>
      <c r="FG232" s="50">
        <v>231.50402287238936</v>
      </c>
      <c r="FH232" s="50">
        <v>264.85971396186051</v>
      </c>
      <c r="FI232" s="50">
        <v>203.46333679834783</v>
      </c>
      <c r="FJ232" s="50">
        <v>75.165390020883464</v>
      </c>
      <c r="FK232" s="50">
        <v>3.1158954868218656</v>
      </c>
      <c r="FL232" s="50">
        <v>32.757033217611657</v>
      </c>
      <c r="FM232" s="50">
        <v>73.798780337444981</v>
      </c>
      <c r="FN232" s="50">
        <v>107.41575097200085</v>
      </c>
      <c r="FO232" s="50">
        <v>118.66954848217468</v>
      </c>
      <c r="FP232" s="50">
        <v>179.82108803074019</v>
      </c>
      <c r="FQ232" s="50">
        <v>216.52790975161807</v>
      </c>
      <c r="FS232" s="50">
        <v>18.575016826286543</v>
      </c>
      <c r="FT232" s="50">
        <v>2.6767018620792329</v>
      </c>
      <c r="FU232" s="50">
        <v>16.161345718446277</v>
      </c>
      <c r="FV232" s="50">
        <v>0</v>
      </c>
      <c r="FW232" s="50">
        <v>0</v>
      </c>
      <c r="FX232" s="50">
        <v>2.6976135012005669</v>
      </c>
      <c r="FY232" s="50">
        <v>3.2174929005733222</v>
      </c>
      <c r="FZ232" s="50">
        <v>10.71089664142804</v>
      </c>
      <c r="GA232" s="50">
        <v>8.8325180109418042</v>
      </c>
      <c r="GB232" s="50">
        <v>0</v>
      </c>
      <c r="GC232" s="50">
        <v>2.957106927924996</v>
      </c>
      <c r="GD232" s="50">
        <v>0</v>
      </c>
    </row>
    <row r="233" spans="4:186" ht="15.75" thickBot="1" x14ac:dyDescent="0.3">
      <c r="D233" s="39">
        <v>0.58333333333333304</v>
      </c>
      <c r="E233" s="50">
        <v>55.429235770116449</v>
      </c>
      <c r="F233" s="50">
        <v>48.597473960149301</v>
      </c>
      <c r="G233" s="50">
        <v>58.277981770823281</v>
      </c>
      <c r="H233" s="50">
        <v>24.039157582929256</v>
      </c>
      <c r="I233" s="50">
        <v>39.622683674375196</v>
      </c>
      <c r="J233" s="50">
        <v>35.843115347082382</v>
      </c>
      <c r="K233" s="50">
        <v>28.370228578675658</v>
      </c>
      <c r="L233" s="50">
        <v>31.945806643160719</v>
      </c>
      <c r="M233" s="50">
        <v>40.585869130759917</v>
      </c>
      <c r="N233" s="50">
        <v>57.00011864077549</v>
      </c>
      <c r="O233" s="50">
        <v>10.641990800651827</v>
      </c>
      <c r="P233" s="50">
        <v>8.789684437094607</v>
      </c>
      <c r="R233" s="50">
        <v>48.658843009399867</v>
      </c>
      <c r="S233" s="50">
        <v>24.966169311728557</v>
      </c>
      <c r="T233" s="50">
        <v>50.105494256185459</v>
      </c>
      <c r="U233" s="50">
        <v>8.9558562915299529</v>
      </c>
      <c r="V233" s="50">
        <v>48.017039532085981</v>
      </c>
      <c r="W233" s="50">
        <v>16.779852313010149</v>
      </c>
      <c r="X233" s="50">
        <v>11.006300992006969</v>
      </c>
      <c r="Y233" s="50">
        <v>18.433042792123391</v>
      </c>
      <c r="Z233" s="50">
        <v>36.870019449089206</v>
      </c>
      <c r="AA233" s="50">
        <v>16.226294116663411</v>
      </c>
      <c r="AB233" s="50">
        <v>2.6697554074295731</v>
      </c>
      <c r="AC233" s="50">
        <v>11.377269197321921</v>
      </c>
      <c r="AE233" s="50">
        <v>33.14025926993564</v>
      </c>
      <c r="AF233" s="50">
        <v>10.24651215211005</v>
      </c>
      <c r="AG233" s="50">
        <v>102.63955090950236</v>
      </c>
      <c r="AH233" s="50">
        <v>48.936327879161894</v>
      </c>
      <c r="AI233" s="50">
        <v>25.753900665139668</v>
      </c>
      <c r="AJ233" s="50">
        <v>19.453203031586842</v>
      </c>
      <c r="AK233" s="50">
        <v>19.186541053885172</v>
      </c>
      <c r="AL233" s="50">
        <v>11.732536859630693</v>
      </c>
      <c r="AM233" s="50">
        <v>27.263553363527198</v>
      </c>
      <c r="AN233" s="50">
        <v>36.081062715554786</v>
      </c>
      <c r="AO233" s="50">
        <v>3.3122194556930413</v>
      </c>
      <c r="AP233" s="50">
        <v>31.731765101750675</v>
      </c>
      <c r="AR233" s="50">
        <v>46.750412910509844</v>
      </c>
      <c r="AS233" s="50">
        <v>3.1990556266796681</v>
      </c>
      <c r="AT233" s="50">
        <v>11.66090013015819</v>
      </c>
      <c r="AU233" s="50">
        <v>42.61733192627814</v>
      </c>
      <c r="AV233" s="50">
        <v>27.833420965933719</v>
      </c>
      <c r="AW233" s="50">
        <v>10.64199080065182</v>
      </c>
      <c r="AX233" s="50">
        <v>9.6870416789459277</v>
      </c>
      <c r="AY233" s="50">
        <v>9.7292203209111729</v>
      </c>
      <c r="AZ233" s="50">
        <v>8.6900608104924135</v>
      </c>
      <c r="BA233" s="50">
        <v>11.167591062359893</v>
      </c>
      <c r="BB233" s="50">
        <v>10.185316673808437</v>
      </c>
      <c r="BC233" s="50">
        <v>8.9086409692114152</v>
      </c>
      <c r="BE233" s="50">
        <v>59.656486095305247</v>
      </c>
      <c r="BF233" s="50">
        <v>28.083545076668248</v>
      </c>
      <c r="BG233" s="50">
        <v>62.731543788329937</v>
      </c>
      <c r="BH233" s="50">
        <v>60.219399742261899</v>
      </c>
      <c r="BI233" s="50">
        <v>26.357120953518788</v>
      </c>
      <c r="BJ233" s="50">
        <v>16.642781361084577</v>
      </c>
      <c r="BK233" s="50">
        <v>35.445033111539189</v>
      </c>
      <c r="BL233" s="50">
        <v>27.784958839334521</v>
      </c>
      <c r="BM233" s="50">
        <v>52.356366254457484</v>
      </c>
      <c r="BN233" s="50">
        <v>89.655272864982877</v>
      </c>
      <c r="BO233" s="50">
        <v>34.601139615362754</v>
      </c>
      <c r="BP233" s="50">
        <v>11.09827517832951</v>
      </c>
      <c r="BR233" s="50">
        <v>61.30588205858259</v>
      </c>
      <c r="BS233" s="50">
        <v>72.182204184267633</v>
      </c>
      <c r="BT233" s="50">
        <v>50.839449876138474</v>
      </c>
      <c r="BU233" s="50">
        <v>30.020274033051059</v>
      </c>
      <c r="BV233" s="50">
        <v>33.692892659714609</v>
      </c>
      <c r="BW233" s="50">
        <v>39.810775531818258</v>
      </c>
      <c r="BX233" s="50">
        <v>17.803108173835106</v>
      </c>
      <c r="BY233" s="50">
        <v>23.780627127166404</v>
      </c>
      <c r="BZ233" s="50">
        <v>51.199219752620905</v>
      </c>
      <c r="CA233" s="50">
        <v>39.933042715906105</v>
      </c>
      <c r="CB233" s="50">
        <v>64.124813056335711</v>
      </c>
      <c r="CC233" s="50">
        <v>121.25811657266536</v>
      </c>
      <c r="CE233" s="50">
        <v>17.12020038793008</v>
      </c>
      <c r="CF233" s="50">
        <v>39.267763662545249</v>
      </c>
      <c r="CG233" s="50">
        <v>52.253644516256998</v>
      </c>
      <c r="CH233" s="50">
        <v>34.019945712598449</v>
      </c>
      <c r="CI233" s="50">
        <v>36.901499772793862</v>
      </c>
      <c r="CJ233" s="50">
        <v>9.2692136879238411</v>
      </c>
      <c r="CK233" s="50">
        <v>10.288732441186513</v>
      </c>
      <c r="CL233" s="50">
        <v>2.6532221556019366</v>
      </c>
      <c r="CM233" s="50">
        <v>15.572987908397906</v>
      </c>
      <c r="CN233" s="50">
        <v>26.124010981026348</v>
      </c>
      <c r="CO233" s="50">
        <v>3.2643711235409127</v>
      </c>
      <c r="CP233" s="50">
        <v>2.5803234323454265</v>
      </c>
      <c r="CR233" s="50">
        <v>73.314749657055415</v>
      </c>
      <c r="CS233" s="50">
        <v>10.246512152110055</v>
      </c>
      <c r="CT233" s="50">
        <v>40.307607648817012</v>
      </c>
      <c r="CU233" s="50">
        <v>54.464807452500239</v>
      </c>
      <c r="CV233" s="50">
        <v>15.616267686479985</v>
      </c>
      <c r="CW233" s="50">
        <v>28.773201012097278</v>
      </c>
      <c r="CX233" s="50">
        <v>8.6913667355731956</v>
      </c>
      <c r="CY233" s="50">
        <v>28.665920545388353</v>
      </c>
      <c r="CZ233" s="50">
        <v>38.040736216814622</v>
      </c>
      <c r="DA233" s="50">
        <v>27.93051420751835</v>
      </c>
      <c r="DB233" s="50">
        <v>11.718983066153108</v>
      </c>
      <c r="DC233" s="50">
        <v>9.2107172823159242</v>
      </c>
      <c r="DD233" s="81"/>
      <c r="DE233" s="50">
        <v>3.4911258534309142</v>
      </c>
      <c r="DF233" s="50">
        <v>33.879787780178752</v>
      </c>
      <c r="DG233" s="50">
        <v>32.92090912298449</v>
      </c>
      <c r="DH233" s="50">
        <v>54.464807452500274</v>
      </c>
      <c r="DI233" s="50">
        <v>39.190888657643988</v>
      </c>
      <c r="DJ233" s="50">
        <v>35.962925104402238</v>
      </c>
      <c r="DK233" s="50">
        <v>17.837722113939297</v>
      </c>
      <c r="DL233" s="50">
        <v>17.019295734467285</v>
      </c>
      <c r="DM233" s="50">
        <v>18.852761351522403</v>
      </c>
      <c r="DN233" s="50">
        <v>11.144453795423772</v>
      </c>
      <c r="DO233" s="50">
        <v>33.33114904495401</v>
      </c>
      <c r="DP233" s="50">
        <v>26.685798627964282</v>
      </c>
      <c r="DQ233" s="81"/>
      <c r="DS233" s="50">
        <v>93.393584641333192</v>
      </c>
      <c r="DT233" s="50">
        <v>19.194333773203528</v>
      </c>
      <c r="DU233" s="50">
        <v>55.507085808987959</v>
      </c>
      <c r="DV233" s="50">
        <v>52.434123221348635</v>
      </c>
      <c r="DW233" s="50">
        <v>53.12744509454842</v>
      </c>
      <c r="DX233" s="50">
        <v>32.764305017174628</v>
      </c>
      <c r="DY233" s="50">
        <v>25.159955016696834</v>
      </c>
      <c r="DZ233" s="50">
        <v>30.380390621028354</v>
      </c>
      <c r="EA233" s="50">
        <v>33.046916793094638</v>
      </c>
      <c r="EB233" s="50">
        <v>35.617748183710695</v>
      </c>
      <c r="EC233" s="50">
        <v>32.483309084615584</v>
      </c>
      <c r="ED233" s="50">
        <v>62.900707410918749</v>
      </c>
      <c r="EF233" s="50">
        <v>164.43902412717205</v>
      </c>
      <c r="EG233" s="50">
        <v>77.382593941775099</v>
      </c>
      <c r="EH233" s="50">
        <v>145.69020710035971</v>
      </c>
      <c r="EI233" s="50">
        <v>50.51318480260101</v>
      </c>
      <c r="EJ233" s="50">
        <v>35.387585743291112</v>
      </c>
      <c r="EK233" s="50">
        <v>61.073159327855819</v>
      </c>
      <c r="EL233" s="50">
        <v>63.41002241626947</v>
      </c>
      <c r="EM233" s="50">
        <v>34.873350134991604</v>
      </c>
      <c r="EN233" s="50">
        <v>110.86666758354338</v>
      </c>
      <c r="EO233" s="50">
        <v>127.53849819027333</v>
      </c>
      <c r="EP233" s="50">
        <v>220.09191943854756</v>
      </c>
      <c r="EQ233" s="50">
        <v>146.31104521774071</v>
      </c>
      <c r="ES233" s="50">
        <v>11.589555596321089</v>
      </c>
      <c r="ET233" s="50">
        <v>2.5665132579982934</v>
      </c>
      <c r="EU233" s="50">
        <v>32.975655634710776</v>
      </c>
      <c r="EV233" s="50">
        <v>17.724815752235632</v>
      </c>
      <c r="EW233" s="50">
        <v>11.006300992006958</v>
      </c>
      <c r="EX233" s="50">
        <v>9.2480993140715437</v>
      </c>
      <c r="EY233" s="50">
        <v>3.0899092014028975</v>
      </c>
      <c r="EZ233" s="50">
        <v>3.580222268555842</v>
      </c>
      <c r="FA233" s="50">
        <v>10.828415635479145</v>
      </c>
      <c r="FB233" s="50">
        <v>2.9585452094795266</v>
      </c>
      <c r="FC233" s="50">
        <v>0</v>
      </c>
      <c r="FD233" s="50">
        <v>2.4766912807269525</v>
      </c>
      <c r="FF233" s="50">
        <v>251.07559068917948</v>
      </c>
      <c r="FG233" s="50">
        <v>224.03805468704604</v>
      </c>
      <c r="FH233" s="50">
        <v>287.01725156926636</v>
      </c>
      <c r="FI233" s="50">
        <v>202.68201146481604</v>
      </c>
      <c r="FJ233" s="50">
        <v>70.643243382420962</v>
      </c>
      <c r="FK233" s="50">
        <v>2.839814155824818</v>
      </c>
      <c r="FL233" s="50">
        <v>36.842488856839054</v>
      </c>
      <c r="FM233" s="50">
        <v>78.453212129218215</v>
      </c>
      <c r="FN233" s="50">
        <v>83.805207497079707</v>
      </c>
      <c r="FO233" s="50">
        <v>111.12539949231598</v>
      </c>
      <c r="FP233" s="50">
        <v>198.73487738427701</v>
      </c>
      <c r="FQ233" s="50">
        <v>202.6062282594628</v>
      </c>
      <c r="FS233" s="50">
        <v>17.45942840698299</v>
      </c>
      <c r="FT233" s="50">
        <v>2.922218291368412</v>
      </c>
      <c r="FU233" s="50">
        <v>16.852003729313587</v>
      </c>
      <c r="FV233" s="50">
        <v>0</v>
      </c>
      <c r="FW233" s="50">
        <v>0</v>
      </c>
      <c r="FX233" s="50">
        <v>2.7327077757087652</v>
      </c>
      <c r="FY233" s="50">
        <v>2.7206737672113701</v>
      </c>
      <c r="FZ233" s="50">
        <v>19.186541053885151</v>
      </c>
      <c r="GA233" s="50">
        <v>19.60527950306545</v>
      </c>
      <c r="GB233" s="50">
        <v>0</v>
      </c>
      <c r="GC233" s="50">
        <v>3.2564414805571822</v>
      </c>
      <c r="GD233" s="50">
        <v>2.9441833646608804</v>
      </c>
    </row>
    <row r="234" spans="4:186" ht="15.75" thickBot="1" x14ac:dyDescent="0.3">
      <c r="D234" s="39">
        <v>0.625</v>
      </c>
      <c r="E234" s="50">
        <v>54.500705915188483</v>
      </c>
      <c r="F234" s="50">
        <v>53.455007021189083</v>
      </c>
      <c r="G234" s="50">
        <v>64.436885582399569</v>
      </c>
      <c r="H234" s="50">
        <v>19.415307192188379</v>
      </c>
      <c r="I234" s="50">
        <v>40.558614346628602</v>
      </c>
      <c r="J234" s="50">
        <v>28.011597515424242</v>
      </c>
      <c r="K234" s="50">
        <v>26.497650331716617</v>
      </c>
      <c r="L234" s="50">
        <v>26.638678335216692</v>
      </c>
      <c r="M234" s="50">
        <v>52.123556667201854</v>
      </c>
      <c r="N234" s="50">
        <v>49.741180412332646</v>
      </c>
      <c r="O234" s="50">
        <v>3.4585652349465277</v>
      </c>
      <c r="P234" s="50">
        <v>10.846571421505317</v>
      </c>
      <c r="R234" s="50">
        <v>44.96046275167717</v>
      </c>
      <c r="S234" s="50">
        <v>23.497958826844414</v>
      </c>
      <c r="T234" s="50">
        <v>44.960462751677149</v>
      </c>
      <c r="U234" s="50">
        <v>9.8075732403154827</v>
      </c>
      <c r="V234" s="50">
        <v>48.088070644148793</v>
      </c>
      <c r="W234" s="50">
        <v>18.374101109724659</v>
      </c>
      <c r="X234" s="50">
        <v>10.266825991968982</v>
      </c>
      <c r="Y234" s="50">
        <v>11.029246712894166</v>
      </c>
      <c r="Z234" s="50">
        <v>36.809077280524903</v>
      </c>
      <c r="AA234" s="50">
        <v>15.552958570387608</v>
      </c>
      <c r="AB234" s="50">
        <v>2.912751068855242</v>
      </c>
      <c r="AC234" s="50">
        <v>11.613304678278302</v>
      </c>
      <c r="AE234" s="50">
        <v>34.307847454427197</v>
      </c>
      <c r="AF234" s="50">
        <v>10.29499714515975</v>
      </c>
      <c r="AG234" s="50">
        <v>102.39517112912704</v>
      </c>
      <c r="AH234" s="50">
        <v>47.39263346134905</v>
      </c>
      <c r="AI234" s="50">
        <v>23.519622585923766</v>
      </c>
      <c r="AJ234" s="50">
        <v>24.542499400192813</v>
      </c>
      <c r="AK234" s="50">
        <v>23.64988481585204</v>
      </c>
      <c r="AL234" s="50">
        <v>10.82387985685806</v>
      </c>
      <c r="AM234" s="50">
        <v>27.412083292269564</v>
      </c>
      <c r="AN234" s="50">
        <v>28.125377559981583</v>
      </c>
      <c r="AO234" s="50">
        <v>3.4174900700571866</v>
      </c>
      <c r="AP234" s="50">
        <v>43.283009831495903</v>
      </c>
      <c r="AR234" s="50">
        <v>37.256888993874014</v>
      </c>
      <c r="AS234" s="50">
        <v>2.9301232959928396</v>
      </c>
      <c r="AT234" s="50">
        <v>11.66090013015819</v>
      </c>
      <c r="AU234" s="50">
        <v>34.367874293557911</v>
      </c>
      <c r="AV234" s="50">
        <v>26.217089317579646</v>
      </c>
      <c r="AW234" s="50">
        <v>10.61883926968928</v>
      </c>
      <c r="AX234" s="50">
        <v>9.415848297786102</v>
      </c>
      <c r="AY234" s="50">
        <v>9.4987459747269796</v>
      </c>
      <c r="AZ234" s="50">
        <v>3.4668195637709234</v>
      </c>
      <c r="BA234" s="50">
        <v>9.5195461410142048</v>
      </c>
      <c r="BB234" s="50">
        <v>9.503596634008078</v>
      </c>
      <c r="BC234" s="50">
        <v>2.7548240878682191</v>
      </c>
      <c r="BE234" s="50">
        <v>55.975717277721557</v>
      </c>
      <c r="BF234" s="50">
        <v>23.980778650491022</v>
      </c>
      <c r="BG234" s="50">
        <v>85.527615911965142</v>
      </c>
      <c r="BH234" s="50">
        <v>81.534481908363986</v>
      </c>
      <c r="BI234" s="50">
        <v>27.93051420751835</v>
      </c>
      <c r="BJ234" s="50">
        <v>20.104998173310495</v>
      </c>
      <c r="BK234" s="50">
        <v>35.906851877401046</v>
      </c>
      <c r="BL234" s="50">
        <v>30.073002839570968</v>
      </c>
      <c r="BM234" s="50">
        <v>52.123556667201832</v>
      </c>
      <c r="BN234" s="50">
        <v>93.393584641333291</v>
      </c>
      <c r="BO234" s="50">
        <v>31.981573544088356</v>
      </c>
      <c r="BP234" s="50">
        <v>11.377269197321921</v>
      </c>
      <c r="BR234" s="50">
        <v>54.116899541978384</v>
      </c>
      <c r="BS234" s="50">
        <v>60.742902624391576</v>
      </c>
      <c r="BT234" s="50">
        <v>54.8863226924705</v>
      </c>
      <c r="BU234" s="50">
        <v>32.259672632695455</v>
      </c>
      <c r="BV234" s="50">
        <v>39.995308363821628</v>
      </c>
      <c r="BW234" s="50">
        <v>43.298469889629928</v>
      </c>
      <c r="BX234" s="50">
        <v>25.846098312847435</v>
      </c>
      <c r="BY234" s="50">
        <v>27.207794263112291</v>
      </c>
      <c r="BZ234" s="50">
        <v>52.589868040175034</v>
      </c>
      <c r="CA234" s="50">
        <v>34.816522307827221</v>
      </c>
      <c r="CB234" s="50">
        <v>51.891438250899249</v>
      </c>
      <c r="CC234" s="50">
        <v>135.55067041372101</v>
      </c>
      <c r="CE234" s="50">
        <v>11.237194962115424</v>
      </c>
      <c r="CF234" s="50">
        <v>39.267763662545214</v>
      </c>
      <c r="CG234" s="50">
        <v>49.813901424822056</v>
      </c>
      <c r="CH234" s="50">
        <v>32.595513852920938</v>
      </c>
      <c r="CI234" s="50">
        <v>38.155328781504458</v>
      </c>
      <c r="CJ234" s="50">
        <v>10.457718032231652</v>
      </c>
      <c r="CK234" s="50">
        <v>10.80121996221914</v>
      </c>
      <c r="CL234" s="50">
        <v>2.830958192913489</v>
      </c>
      <c r="CM234" s="50">
        <v>10.457718032231652</v>
      </c>
      <c r="CN234" s="50">
        <v>20.411645259855899</v>
      </c>
      <c r="CO234" s="50">
        <v>2.4801001573916306</v>
      </c>
      <c r="CP234" s="50">
        <v>0</v>
      </c>
      <c r="CR234" s="50">
        <v>58.842999839589638</v>
      </c>
      <c r="CS234" s="50">
        <v>10.490466603570672</v>
      </c>
      <c r="CT234" s="50">
        <v>36.960573667308203</v>
      </c>
      <c r="CU234" s="50">
        <v>58.619248770803416</v>
      </c>
      <c r="CV234" s="50">
        <v>16.487827779923247</v>
      </c>
      <c r="CW234" s="50">
        <v>28.112358561163429</v>
      </c>
      <c r="CX234" s="50">
        <v>11.213961623589794</v>
      </c>
      <c r="CY234" s="50">
        <v>24.352746291893691</v>
      </c>
      <c r="CZ234" s="50">
        <v>26.821184693024311</v>
      </c>
      <c r="DA234" s="50">
        <v>27.303427898989522</v>
      </c>
      <c r="DB234" s="50">
        <v>9.4821276738332116</v>
      </c>
      <c r="DC234" s="50">
        <v>2.9585452094795293</v>
      </c>
      <c r="DD234" s="81"/>
      <c r="DE234" s="50">
        <v>8.5162475019736306</v>
      </c>
      <c r="DF234" s="50">
        <v>37.522790842741507</v>
      </c>
      <c r="DG234" s="50">
        <v>39.252380626550391</v>
      </c>
      <c r="DH234" s="50">
        <v>62.368869604897675</v>
      </c>
      <c r="DI234" s="50">
        <v>42.036431888144584</v>
      </c>
      <c r="DJ234" s="50">
        <v>37.916352436843312</v>
      </c>
      <c r="DK234" s="50">
        <v>16.818677429690833</v>
      </c>
      <c r="DL234" s="50">
        <v>19.259355173898228</v>
      </c>
      <c r="DM234" s="50">
        <v>16.269689576074239</v>
      </c>
      <c r="DN234" s="50">
        <v>17.052886440049608</v>
      </c>
      <c r="DO234" s="50">
        <v>26.968105038228757</v>
      </c>
      <c r="DP234" s="50">
        <v>26.827492838824153</v>
      </c>
      <c r="DQ234" s="81"/>
      <c r="DS234" s="50">
        <v>97.588689702068066</v>
      </c>
      <c r="DT234" s="50">
        <v>20.011006676111723</v>
      </c>
      <c r="DU234" s="50">
        <v>89.990920377307006</v>
      </c>
      <c r="DV234" s="50">
        <v>46.885377186322259</v>
      </c>
      <c r="DW234" s="50">
        <v>53.734899313065895</v>
      </c>
      <c r="DX234" s="50">
        <v>30.390672792857053</v>
      </c>
      <c r="DY234" s="50">
        <v>19.478902403182541</v>
      </c>
      <c r="DZ234" s="50">
        <v>30.329014548570775</v>
      </c>
      <c r="EA234" s="50">
        <v>32.315485202740732</v>
      </c>
      <c r="EB234" s="50">
        <v>43.018552256504307</v>
      </c>
      <c r="EC234" s="50">
        <v>18.927131133230681</v>
      </c>
      <c r="ED234" s="50">
        <v>61.472474038395255</v>
      </c>
      <c r="EF234" s="50">
        <v>162.60452869522672</v>
      </c>
      <c r="EG234" s="50">
        <v>80.984710147757809</v>
      </c>
      <c r="EH234" s="50">
        <v>126.5476375019942</v>
      </c>
      <c r="EI234" s="50">
        <v>48.418095754600948</v>
      </c>
      <c r="EJ234" s="50">
        <v>33.526462646261052</v>
      </c>
      <c r="EK234" s="50">
        <v>58.119892035453788</v>
      </c>
      <c r="EL234" s="50">
        <v>59.656486095305247</v>
      </c>
      <c r="EM234" s="50">
        <v>32.48511679269663</v>
      </c>
      <c r="EN234" s="50">
        <v>110.59973350669202</v>
      </c>
      <c r="EO234" s="50">
        <v>122.49730807468542</v>
      </c>
      <c r="EP234" s="50">
        <v>214.31841341221471</v>
      </c>
      <c r="EQ234" s="50">
        <v>152.13761689214982</v>
      </c>
      <c r="ES234" s="50">
        <v>9.4365273130219567</v>
      </c>
      <c r="ET234" s="50">
        <v>0</v>
      </c>
      <c r="EU234" s="50">
        <v>30.79348946307358</v>
      </c>
      <c r="EV234" s="50">
        <v>18.889921842845354</v>
      </c>
      <c r="EW234" s="50">
        <v>18.327038333624714</v>
      </c>
      <c r="EX234" s="50">
        <v>8.9558562915299529</v>
      </c>
      <c r="EY234" s="50">
        <v>2.9801754303095853</v>
      </c>
      <c r="EZ234" s="50">
        <v>8.8887408105977599</v>
      </c>
      <c r="FA234" s="50">
        <v>10.073226892517789</v>
      </c>
      <c r="FB234" s="50">
        <v>2.4766912807269499</v>
      </c>
      <c r="FC234" s="50">
        <v>0</v>
      </c>
      <c r="FD234" s="50">
        <v>0</v>
      </c>
      <c r="FF234" s="50">
        <v>252.9087321006561</v>
      </c>
      <c r="FG234" s="50">
        <v>191.15391756466425</v>
      </c>
      <c r="FH234" s="50">
        <v>281.3663708726491</v>
      </c>
      <c r="FI234" s="50">
        <v>191.78044282751219</v>
      </c>
      <c r="FJ234" s="50">
        <v>71.875365450918807</v>
      </c>
      <c r="FK234" s="50">
        <v>2.6146159203110897</v>
      </c>
      <c r="FL234" s="50">
        <v>34.083369341238168</v>
      </c>
      <c r="FM234" s="50">
        <v>73.992987554629281</v>
      </c>
      <c r="FN234" s="50">
        <v>59.205436937983528</v>
      </c>
      <c r="FO234" s="50">
        <v>95.12661767092051</v>
      </c>
      <c r="FP234" s="50">
        <v>172.89394912116268</v>
      </c>
      <c r="FQ234" s="50">
        <v>205.75902491053699</v>
      </c>
      <c r="FS234" s="50">
        <v>16.752156699689085</v>
      </c>
      <c r="FT234" s="50">
        <v>3.1489843674842306</v>
      </c>
      <c r="FU234" s="50">
        <v>19.478902403182559</v>
      </c>
      <c r="FV234" s="50">
        <v>3.3202393540441664</v>
      </c>
      <c r="FW234" s="50">
        <v>8.6913667355732063</v>
      </c>
      <c r="FX234" s="50">
        <v>3.4338808818596007</v>
      </c>
      <c r="FY234" s="50">
        <v>2.8379482099900901</v>
      </c>
      <c r="FZ234" s="50">
        <v>19.515655039543656</v>
      </c>
      <c r="GA234" s="50">
        <v>10.66517595765197</v>
      </c>
      <c r="GB234" s="50">
        <v>2.7479712947747514</v>
      </c>
      <c r="GC234" s="50">
        <v>8.4295769744904199</v>
      </c>
      <c r="GD234" s="50">
        <v>9.333434340413671</v>
      </c>
    </row>
    <row r="235" spans="4:186" ht="15.75" thickBot="1" x14ac:dyDescent="0.3">
      <c r="D235" s="39">
        <v>0.66666666666666696</v>
      </c>
      <c r="E235" s="50">
        <v>43.881997427888464</v>
      </c>
      <c r="F235" s="50">
        <v>53.035644345774912</v>
      </c>
      <c r="G235" s="50">
        <v>56.446979037803615</v>
      </c>
      <c r="H235" s="50">
        <v>17.83195001104567</v>
      </c>
      <c r="I235" s="50">
        <v>32.757033217611657</v>
      </c>
      <c r="J235" s="50">
        <v>25.240128771501109</v>
      </c>
      <c r="K235" s="50">
        <v>27.93051420751835</v>
      </c>
      <c r="L235" s="50">
        <v>27.447298125582112</v>
      </c>
      <c r="M235" s="50">
        <v>53.203125204398255</v>
      </c>
      <c r="N235" s="50">
        <v>48.802238328908572</v>
      </c>
      <c r="O235" s="50">
        <v>3.0169454061171375</v>
      </c>
      <c r="P235" s="50">
        <v>11.190760331043263</v>
      </c>
      <c r="R235" s="50">
        <v>47.240308482912646</v>
      </c>
      <c r="S235" s="50">
        <v>18.557230344737764</v>
      </c>
      <c r="T235" s="50">
        <v>36.724655826254107</v>
      </c>
      <c r="U235" s="50">
        <v>9.2903601748860645</v>
      </c>
      <c r="V235" s="50">
        <v>43.815172062582853</v>
      </c>
      <c r="W235" s="50">
        <v>16.135414964119686</v>
      </c>
      <c r="X235" s="50">
        <v>16.520715724588342</v>
      </c>
      <c r="Y235" s="50">
        <v>11.70862544676493</v>
      </c>
      <c r="Z235" s="50">
        <v>28.978600841622093</v>
      </c>
      <c r="AA235" s="50">
        <v>3.5152765234431289</v>
      </c>
      <c r="AB235" s="50">
        <v>2.868840993542586</v>
      </c>
      <c r="AC235" s="50">
        <v>10.755995094502511</v>
      </c>
      <c r="AE235" s="50">
        <v>32.593702051588096</v>
      </c>
      <c r="AF235" s="50">
        <v>3.3611110579508305</v>
      </c>
      <c r="AG235" s="50">
        <v>96.64581036278193</v>
      </c>
      <c r="AH235" s="50">
        <v>36.323955691956698</v>
      </c>
      <c r="AI235" s="50">
        <v>18.433042792123391</v>
      </c>
      <c r="AJ235" s="50">
        <v>19.226566065004022</v>
      </c>
      <c r="AK235" s="50">
        <v>20.072504916631264</v>
      </c>
      <c r="AL235" s="50">
        <v>10.869294678276814</v>
      </c>
      <c r="AM235" s="50">
        <v>23.632488799766946</v>
      </c>
      <c r="AN235" s="50">
        <v>25.341724009539686</v>
      </c>
      <c r="AO235" s="50">
        <v>0</v>
      </c>
      <c r="AP235" s="50">
        <v>26.310388480450765</v>
      </c>
      <c r="AR235" s="50">
        <v>35.848906457909273</v>
      </c>
      <c r="AS235" s="50">
        <v>0</v>
      </c>
      <c r="AT235" s="50">
        <v>16.454983511141062</v>
      </c>
      <c r="AU235" s="50">
        <v>30.603690754852028</v>
      </c>
      <c r="AV235" s="50">
        <v>28.272118365178777</v>
      </c>
      <c r="AW235" s="50">
        <v>9.3115387993602852</v>
      </c>
      <c r="AX235" s="50">
        <v>10.310670029630096</v>
      </c>
      <c r="AY235" s="50">
        <v>10.398732217983589</v>
      </c>
      <c r="AZ235" s="50">
        <v>3.0320301052827645</v>
      </c>
      <c r="BA235" s="50">
        <v>3.0603879764804431</v>
      </c>
      <c r="BB235" s="50">
        <v>3.5584855877775992</v>
      </c>
      <c r="BC235" s="50">
        <v>0</v>
      </c>
      <c r="BE235" s="50">
        <v>56.132511912987191</v>
      </c>
      <c r="BF235" s="50">
        <v>24.966169311728571</v>
      </c>
      <c r="BG235" s="50">
        <v>83.194210745230208</v>
      </c>
      <c r="BH235" s="50">
        <v>83.260783863502297</v>
      </c>
      <c r="BI235" s="50">
        <v>30.741648582614147</v>
      </c>
      <c r="BJ235" s="50">
        <v>18.301188095301164</v>
      </c>
      <c r="BK235" s="50">
        <v>52.44955114050881</v>
      </c>
      <c r="BL235" s="50">
        <v>28.616496555340408</v>
      </c>
      <c r="BM235" s="50">
        <v>46.957619665439722</v>
      </c>
      <c r="BN235" s="50">
        <v>78.756771083489198</v>
      </c>
      <c r="BO235" s="50">
        <v>23.722460107414285</v>
      </c>
      <c r="BP235" s="50">
        <v>10.442950722530806</v>
      </c>
      <c r="BR235" s="50">
        <v>46.959951302683137</v>
      </c>
      <c r="BS235" s="50">
        <v>61.663234101257082</v>
      </c>
      <c r="BT235" s="50">
        <v>54.809054300219195</v>
      </c>
      <c r="BU235" s="50">
        <v>29.444319515766068</v>
      </c>
      <c r="BV235" s="50">
        <v>46.890035753919285</v>
      </c>
      <c r="BW235" s="50">
        <v>39.426957105599612</v>
      </c>
      <c r="BX235" s="50">
        <v>25.159955016696848</v>
      </c>
      <c r="BY235" s="50">
        <v>29.869233893997592</v>
      </c>
      <c r="BZ235" s="50">
        <v>53.124923661012247</v>
      </c>
      <c r="CA235" s="50">
        <v>36.255836128585834</v>
      </c>
      <c r="CB235" s="50">
        <v>36.870019449089142</v>
      </c>
      <c r="CC235" s="50">
        <v>105.22905456022796</v>
      </c>
      <c r="CE235" s="50">
        <v>9.4158482977861127</v>
      </c>
      <c r="CF235" s="50">
        <v>36.8003767422816</v>
      </c>
      <c r="CG235" s="50">
        <v>46.333207929905385</v>
      </c>
      <c r="CH235" s="50">
        <v>29.444319515766068</v>
      </c>
      <c r="CI235" s="50">
        <v>38.215732984729257</v>
      </c>
      <c r="CJ235" s="50">
        <v>10.898882328175162</v>
      </c>
      <c r="CK235" s="50">
        <v>15.489820791446514</v>
      </c>
      <c r="CL235" s="50">
        <v>2.9729536836235786</v>
      </c>
      <c r="CM235" s="50">
        <v>3.5166214832003022</v>
      </c>
      <c r="CN235" s="50">
        <v>18.539455221095086</v>
      </c>
      <c r="CO235" s="50">
        <v>0</v>
      </c>
      <c r="CP235" s="50">
        <v>0</v>
      </c>
      <c r="CR235" s="50">
        <v>49.813901424822014</v>
      </c>
      <c r="CS235" s="50">
        <v>3.0260979913872208</v>
      </c>
      <c r="CT235" s="50">
        <v>27.399285370073919</v>
      </c>
      <c r="CU235" s="50">
        <v>56.475863813069523</v>
      </c>
      <c r="CV235" s="50">
        <v>15.903285231044377</v>
      </c>
      <c r="CW235" s="50">
        <v>26.821184693024325</v>
      </c>
      <c r="CX235" s="50">
        <v>10.801219962219124</v>
      </c>
      <c r="CY235" s="50">
        <v>20.411645259855877</v>
      </c>
      <c r="CZ235" s="50">
        <v>25.855330161187219</v>
      </c>
      <c r="DA235" s="50">
        <v>16.985749169096163</v>
      </c>
      <c r="DB235" s="50">
        <v>2.5132857169353908</v>
      </c>
      <c r="DC235" s="50">
        <v>0</v>
      </c>
      <c r="DD235" s="81"/>
      <c r="DE235" s="50">
        <v>3.0825111777290566</v>
      </c>
      <c r="DF235" s="50">
        <v>36.735166402927959</v>
      </c>
      <c r="DG235" s="50">
        <v>38.276200905462055</v>
      </c>
      <c r="DH235" s="50">
        <v>62.717460526288349</v>
      </c>
      <c r="DI235" s="50">
        <v>52.674871100575693</v>
      </c>
      <c r="DJ235" s="50">
        <v>31.926146219266386</v>
      </c>
      <c r="DK235" s="50">
        <v>20.411645259855899</v>
      </c>
      <c r="DL235" s="50">
        <v>24.709339760841676</v>
      </c>
      <c r="DM235" s="50">
        <v>17.335662191327085</v>
      </c>
      <c r="DN235" s="50">
        <v>10.092692756455479</v>
      </c>
      <c r="DO235" s="50">
        <v>19.605279503065461</v>
      </c>
      <c r="DP235" s="50">
        <v>27.017197450409185</v>
      </c>
      <c r="DQ235" s="81"/>
      <c r="DS235" s="50">
        <v>93.049523480792985</v>
      </c>
      <c r="DT235" s="50">
        <v>18.794464810736173</v>
      </c>
      <c r="DU235" s="50">
        <v>71.970733017593489</v>
      </c>
      <c r="DV235" s="50">
        <v>40.003615337285197</v>
      </c>
      <c r="DW235" s="50">
        <v>45.643394905499598</v>
      </c>
      <c r="DX235" s="50">
        <v>29.49637192479172</v>
      </c>
      <c r="DY235" s="50">
        <v>18.861148166388716</v>
      </c>
      <c r="DZ235" s="50">
        <v>27.93051420751835</v>
      </c>
      <c r="EA235" s="50">
        <v>25.570163662396588</v>
      </c>
      <c r="EB235" s="50">
        <v>28.419368686549667</v>
      </c>
      <c r="EC235" s="50">
        <v>11.57136990987302</v>
      </c>
      <c r="ED235" s="50">
        <v>47.029936315473769</v>
      </c>
      <c r="EF235" s="50">
        <v>164.94172460073958</v>
      </c>
      <c r="EG235" s="50">
        <v>81.099041486393148</v>
      </c>
      <c r="EH235" s="50">
        <v>100.6953653334123</v>
      </c>
      <c r="EI235" s="50">
        <v>44.542736183906456</v>
      </c>
      <c r="EJ235" s="50">
        <v>28.517819068075497</v>
      </c>
      <c r="EK235" s="50">
        <v>56.88392484051203</v>
      </c>
      <c r="EL235" s="50">
        <v>55.819214897050202</v>
      </c>
      <c r="EM235" s="50">
        <v>27.979145387914425</v>
      </c>
      <c r="EN235" s="50">
        <v>105.21662152634399</v>
      </c>
      <c r="EO235" s="50">
        <v>121.80783141538771</v>
      </c>
      <c r="EP235" s="50">
        <v>204.26134473814957</v>
      </c>
      <c r="EQ235" s="50">
        <v>152.67855124072415</v>
      </c>
      <c r="ES235" s="50">
        <v>3.3798845189011577</v>
      </c>
      <c r="ET235" s="50">
        <v>2.5592768527036451</v>
      </c>
      <c r="EU235" s="50">
        <v>26.031153209148219</v>
      </c>
      <c r="EV235" s="50">
        <v>18.52050760405881</v>
      </c>
      <c r="EW235" s="50">
        <v>18.116250193830265</v>
      </c>
      <c r="EX235" s="50">
        <v>9.3752677418755752</v>
      </c>
      <c r="EY235" s="50">
        <v>3.3798845189011599</v>
      </c>
      <c r="EZ235" s="50">
        <v>8.96851961096508</v>
      </c>
      <c r="FA235" s="50">
        <v>9.7200712463892138</v>
      </c>
      <c r="FB235" s="50">
        <v>0</v>
      </c>
      <c r="FC235" s="50">
        <v>0</v>
      </c>
      <c r="FD235" s="50">
        <v>0</v>
      </c>
      <c r="FF235" s="50">
        <v>267.72107941987542</v>
      </c>
      <c r="FG235" s="50">
        <v>175.28799942069162</v>
      </c>
      <c r="FH235" s="50">
        <v>282.48221941731856</v>
      </c>
      <c r="FI235" s="50">
        <v>188.55358841371137</v>
      </c>
      <c r="FJ235" s="50">
        <v>64.35089330872151</v>
      </c>
      <c r="FK235" s="50">
        <v>2.5941359934898682</v>
      </c>
      <c r="FL235" s="50">
        <v>31.892206307630794</v>
      </c>
      <c r="FM235" s="50">
        <v>71.875365450918679</v>
      </c>
      <c r="FN235" s="50">
        <v>70.501988327554116</v>
      </c>
      <c r="FO235" s="50">
        <v>93.049523480792985</v>
      </c>
      <c r="FP235" s="50">
        <v>177.22211101036007</v>
      </c>
      <c r="FQ235" s="50">
        <v>239.32452189056809</v>
      </c>
      <c r="FS235" s="50">
        <v>10.33263877941568</v>
      </c>
      <c r="FT235" s="50">
        <v>2.8829064682549741</v>
      </c>
      <c r="FU235" s="50">
        <v>15.839202224739727</v>
      </c>
      <c r="FV235" s="50">
        <v>0</v>
      </c>
      <c r="FW235" s="50">
        <v>0</v>
      </c>
      <c r="FX235" s="50">
        <v>9.2270170289271292</v>
      </c>
      <c r="FY235" s="50">
        <v>10.598702411715081</v>
      </c>
      <c r="FZ235" s="50">
        <v>17.153923688269202</v>
      </c>
      <c r="GA235" s="50">
        <v>10.275584836364272</v>
      </c>
      <c r="GB235" s="50">
        <v>0</v>
      </c>
      <c r="GC235" s="50">
        <v>3.131307967548695</v>
      </c>
      <c r="GD235" s="50">
        <v>9.7715212197241694</v>
      </c>
    </row>
    <row r="236" spans="4:186" ht="15.75" thickBot="1" x14ac:dyDescent="0.3">
      <c r="D236" s="39">
        <v>0.70833333333333304</v>
      </c>
      <c r="E236" s="50">
        <v>39.995308363821636</v>
      </c>
      <c r="F236" s="50">
        <v>45.496474219390635</v>
      </c>
      <c r="G236" s="50">
        <v>47.029936315473812</v>
      </c>
      <c r="H236" s="50">
        <v>9.375267741875561</v>
      </c>
      <c r="I236" s="50">
        <v>26.544604219798181</v>
      </c>
      <c r="J236" s="50">
        <v>20.455885573764583</v>
      </c>
      <c r="K236" s="50">
        <v>25.250730473582824</v>
      </c>
      <c r="L236" s="50">
        <v>25.296199965324714</v>
      </c>
      <c r="M236" s="50">
        <v>43.98682705404908</v>
      </c>
      <c r="N236" s="50">
        <v>52.40401462419657</v>
      </c>
      <c r="O236" s="50">
        <v>2.6697554074295717</v>
      </c>
      <c r="P236" s="50">
        <v>9.941950922002146</v>
      </c>
      <c r="R236" s="50">
        <v>46.333207929905363</v>
      </c>
      <c r="S236" s="50">
        <v>16.402289508155317</v>
      </c>
      <c r="T236" s="50">
        <v>25.069397377239266</v>
      </c>
      <c r="U236" s="50">
        <v>8.5491436728048118</v>
      </c>
      <c r="V236" s="50">
        <v>38.762242132242108</v>
      </c>
      <c r="W236" s="50">
        <v>10.828415635479145</v>
      </c>
      <c r="X236" s="50">
        <v>10.554045016584695</v>
      </c>
      <c r="Y236" s="50">
        <v>10.487294403228212</v>
      </c>
      <c r="Z236" s="50">
        <v>20.534410960665078</v>
      </c>
      <c r="AA236" s="50">
        <v>2.6599165733630858</v>
      </c>
      <c r="AB236" s="50">
        <v>2.7681051077070853</v>
      </c>
      <c r="AC236" s="50">
        <v>9.8991592265238975</v>
      </c>
      <c r="AE236" s="50">
        <v>25.984806953199065</v>
      </c>
      <c r="AF236" s="50">
        <v>2.7823491884560876</v>
      </c>
      <c r="AG236" s="50">
        <v>80.697513183503176</v>
      </c>
      <c r="AH236" s="50">
        <v>42.685121943157988</v>
      </c>
      <c r="AI236" s="50">
        <v>15.552958570387597</v>
      </c>
      <c r="AJ236" s="50">
        <v>17.511836279138755</v>
      </c>
      <c r="AK236" s="50">
        <v>26.638678335216692</v>
      </c>
      <c r="AL236" s="50">
        <v>9.6240025605589103</v>
      </c>
      <c r="AM236" s="50">
        <v>19.911806052908837</v>
      </c>
      <c r="AN236" s="50">
        <v>27.35132863877816</v>
      </c>
      <c r="AO236" s="50">
        <v>2.5534975319248261</v>
      </c>
      <c r="AP236" s="50">
        <v>29.514856870008209</v>
      </c>
      <c r="AR236" s="50">
        <v>27.543491840057111</v>
      </c>
      <c r="AS236" s="50">
        <v>0</v>
      </c>
      <c r="AT236" s="50">
        <v>10.82387985685806</v>
      </c>
      <c r="AU236" s="50">
        <v>32.203924362838954</v>
      </c>
      <c r="AV236" s="50">
        <v>25.205315501608599</v>
      </c>
      <c r="AW236" s="50">
        <v>18.228468227822628</v>
      </c>
      <c r="AX236" s="50">
        <v>8.4584014908936052</v>
      </c>
      <c r="AY236" s="50">
        <v>3.3641884858967779</v>
      </c>
      <c r="AZ236" s="50">
        <v>2.6558985731766311</v>
      </c>
      <c r="BA236" s="50">
        <v>2.6800673711515142</v>
      </c>
      <c r="BB236" s="50">
        <v>0</v>
      </c>
      <c r="BC236" s="50">
        <v>0</v>
      </c>
      <c r="BE236" s="50">
        <v>48.301584213556197</v>
      </c>
      <c r="BF236" s="50">
        <v>18.400188329367033</v>
      </c>
      <c r="BG236" s="50">
        <v>77.949015655371483</v>
      </c>
      <c r="BH236" s="50">
        <v>72.365813929614006</v>
      </c>
      <c r="BI236" s="50">
        <v>25.846098312847413</v>
      </c>
      <c r="BJ236" s="50">
        <v>11.743706650977058</v>
      </c>
      <c r="BK236" s="50">
        <v>38.336732577291471</v>
      </c>
      <c r="BL236" s="50">
        <v>27.736552998590316</v>
      </c>
      <c r="BM236" s="50">
        <v>36.74820230287839</v>
      </c>
      <c r="BN236" s="50">
        <v>71.304928714718045</v>
      </c>
      <c r="BO236" s="50">
        <v>25.334132879083086</v>
      </c>
      <c r="BP236" s="50">
        <v>9.3951995150232825</v>
      </c>
      <c r="BR236" s="50">
        <v>43.881997427888422</v>
      </c>
      <c r="BS236" s="50">
        <v>56.627200732042674</v>
      </c>
      <c r="BT236" s="50">
        <v>44.419048077769858</v>
      </c>
      <c r="BU236" s="50">
        <v>33.217261390612535</v>
      </c>
      <c r="BV236" s="50">
        <v>44.756919718952581</v>
      </c>
      <c r="BW236" s="50">
        <v>39.554621195836084</v>
      </c>
      <c r="BX236" s="50">
        <v>28.272118365178791</v>
      </c>
      <c r="BY236" s="50">
        <v>27.064762927966854</v>
      </c>
      <c r="BZ236" s="50">
        <v>55.504489634039011</v>
      </c>
      <c r="CA236" s="50">
        <v>27.639910043845646</v>
      </c>
      <c r="CB236" s="50">
        <v>33.160414977301272</v>
      </c>
      <c r="CC236" s="50">
        <v>77.949015655371511</v>
      </c>
      <c r="CE236" s="50">
        <v>3.2556747779672008</v>
      </c>
      <c r="CF236" s="50">
        <v>31.882641132747757</v>
      </c>
      <c r="CG236" s="50">
        <v>43.15064597889134</v>
      </c>
      <c r="CH236" s="50">
        <v>27.911077524703302</v>
      </c>
      <c r="CI236" s="50">
        <v>38.155328781504508</v>
      </c>
      <c r="CJ236" s="50">
        <v>10.758253334069884</v>
      </c>
      <c r="CK236" s="50">
        <v>15.967540851403207</v>
      </c>
      <c r="CL236" s="50">
        <v>2.9441833646608773</v>
      </c>
      <c r="CM236" s="50">
        <v>2.6214664388940561</v>
      </c>
      <c r="CN236" s="50">
        <v>15.999733464404237</v>
      </c>
      <c r="CO236" s="50">
        <v>0</v>
      </c>
      <c r="CP236" s="50">
        <v>0</v>
      </c>
      <c r="CR236" s="50">
        <v>46.890035753919285</v>
      </c>
      <c r="CS236" s="50">
        <v>2.8829064682549692</v>
      </c>
      <c r="CT236" s="50">
        <v>19.626190268718062</v>
      </c>
      <c r="CU236" s="50">
        <v>45.526811942921185</v>
      </c>
      <c r="CV236" s="50">
        <v>10.288732441186507</v>
      </c>
      <c r="CW236" s="50">
        <v>17.195576712546725</v>
      </c>
      <c r="CX236" s="50">
        <v>17.976626531598406</v>
      </c>
      <c r="CY236" s="50">
        <v>16.291416289755485</v>
      </c>
      <c r="CZ236" s="50">
        <v>24.634764339121439</v>
      </c>
      <c r="DA236" s="50">
        <v>8.6132425604450482</v>
      </c>
      <c r="DB236" s="50">
        <v>2.718633771969782</v>
      </c>
      <c r="DC236" s="50">
        <v>2.5411293210339241</v>
      </c>
      <c r="DD236" s="81"/>
      <c r="DE236" s="50">
        <v>3.4670860508747139</v>
      </c>
      <c r="DF236" s="50">
        <v>33.818075977909004</v>
      </c>
      <c r="DG236" s="50">
        <v>39.498991723198138</v>
      </c>
      <c r="DH236" s="50">
        <v>60.64527794188789</v>
      </c>
      <c r="DI236" s="50">
        <v>53.354700968676795</v>
      </c>
      <c r="DJ236" s="50">
        <v>33.674373298095617</v>
      </c>
      <c r="DK236" s="50">
        <v>24.131627070717755</v>
      </c>
      <c r="DL236" s="50">
        <v>27.399285370073933</v>
      </c>
      <c r="DM236" s="50">
        <v>9.4392868004729635</v>
      </c>
      <c r="DN236" s="50">
        <v>2.8449497238027126</v>
      </c>
      <c r="DO236" s="50">
        <v>18.410630127091739</v>
      </c>
      <c r="DP236" s="50">
        <v>26.217089317579671</v>
      </c>
      <c r="DQ236" s="81"/>
      <c r="DS236" s="50">
        <v>59.574802191419145</v>
      </c>
      <c r="DT236" s="50">
        <v>17.628255275244573</v>
      </c>
      <c r="DU236" s="50">
        <v>57.000118640775497</v>
      </c>
      <c r="DV236" s="50">
        <v>31.705077327622497</v>
      </c>
      <c r="DW236" s="50">
        <v>42.231647204972091</v>
      </c>
      <c r="DX236" s="50">
        <v>30.284535498489483</v>
      </c>
      <c r="DY236" s="50">
        <v>16.586622757649341</v>
      </c>
      <c r="DZ236" s="50">
        <v>19.8857272282896</v>
      </c>
      <c r="EA236" s="50">
        <v>11.255804720902749</v>
      </c>
      <c r="EB236" s="50">
        <v>24.131627070717713</v>
      </c>
      <c r="EC236" s="50">
        <v>15.572987908397906</v>
      </c>
      <c r="ED236" s="50">
        <v>46.750412910509816</v>
      </c>
      <c r="EF236" s="50">
        <v>162.4384362374926</v>
      </c>
      <c r="EG236" s="50">
        <v>78.832782975271101</v>
      </c>
      <c r="EH236" s="50">
        <v>77.246776512063576</v>
      </c>
      <c r="EI236" s="50">
        <v>38.792755572562456</v>
      </c>
      <c r="EJ236" s="50">
        <v>20.260448504372128</v>
      </c>
      <c r="EK236" s="50">
        <v>54.863134554757522</v>
      </c>
      <c r="EL236" s="50">
        <v>52.328793562061989</v>
      </c>
      <c r="EM236" s="50">
        <v>24.219913423846673</v>
      </c>
      <c r="EN236" s="50">
        <v>101.91163278117533</v>
      </c>
      <c r="EO236" s="50">
        <v>120.57330202479567</v>
      </c>
      <c r="EP236" s="50">
        <v>195.8171202447657</v>
      </c>
      <c r="EQ236" s="50">
        <v>156.6962044332648</v>
      </c>
      <c r="ES236" s="50">
        <v>3.5720606707850178</v>
      </c>
      <c r="ET236" s="50">
        <v>0</v>
      </c>
      <c r="EU236" s="50">
        <v>19.700111811782058</v>
      </c>
      <c r="EV236" s="50">
        <v>19.039052118964605</v>
      </c>
      <c r="EW236" s="50">
        <v>11.075233783939504</v>
      </c>
      <c r="EX236" s="50">
        <v>9.4392868004729635</v>
      </c>
      <c r="EY236" s="50">
        <v>2.7206737672113683</v>
      </c>
      <c r="EZ236" s="50">
        <v>2.7616882643362994</v>
      </c>
      <c r="FA236" s="50">
        <v>8.9558562915299369</v>
      </c>
      <c r="FB236" s="50">
        <v>0</v>
      </c>
      <c r="FC236" s="50">
        <v>0</v>
      </c>
      <c r="FD236" s="50">
        <v>0</v>
      </c>
      <c r="FF236" s="50">
        <v>279.2937764975548</v>
      </c>
      <c r="FG236" s="50">
        <v>137.75711825647326</v>
      </c>
      <c r="FH236" s="50">
        <v>273.9329839398435</v>
      </c>
      <c r="FI236" s="50">
        <v>176.67718518858334</v>
      </c>
      <c r="FJ236" s="50">
        <v>63.836545806028354</v>
      </c>
      <c r="FK236" s="50">
        <v>2.4999761998191214</v>
      </c>
      <c r="FL236" s="50">
        <v>33.637354935748199</v>
      </c>
      <c r="FM236" s="50">
        <v>52.178567452291226</v>
      </c>
      <c r="FN236" s="50">
        <v>72.663071580459416</v>
      </c>
      <c r="FO236" s="50">
        <v>91.908757467932489</v>
      </c>
      <c r="FP236" s="50">
        <v>171.11155137949706</v>
      </c>
      <c r="FQ236" s="50">
        <v>203.5658393695895</v>
      </c>
      <c r="FS236" s="50">
        <v>3.5557747050187829</v>
      </c>
      <c r="FT236" s="50">
        <v>2.6396289595623785</v>
      </c>
      <c r="FU236" s="50">
        <v>16.031969317980359</v>
      </c>
      <c r="FV236" s="50">
        <v>0</v>
      </c>
      <c r="FW236" s="50">
        <v>0</v>
      </c>
      <c r="FX236" s="50">
        <v>16.101962144863347</v>
      </c>
      <c r="FY236" s="50">
        <v>8.5549576587818503</v>
      </c>
      <c r="FZ236" s="50">
        <v>10.960505068923837</v>
      </c>
      <c r="GA236" s="50">
        <v>11.231770982293055</v>
      </c>
      <c r="GB236" s="50">
        <v>0</v>
      </c>
      <c r="GC236" s="50">
        <v>2.7327077757087643</v>
      </c>
      <c r="GD236" s="50">
        <v>10.13603998191906</v>
      </c>
    </row>
    <row r="237" spans="4:186" ht="15.75" thickBot="1" x14ac:dyDescent="0.3">
      <c r="D237" s="39">
        <v>0.75</v>
      </c>
      <c r="E237" s="50">
        <v>30.638141435396602</v>
      </c>
      <c r="F237" s="50">
        <v>40.022013443085015</v>
      </c>
      <c r="G237" s="50">
        <v>35.445033111539217</v>
      </c>
      <c r="H237" s="50">
        <v>3.4999682126669716</v>
      </c>
      <c r="I237" s="50">
        <v>24.486063950892802</v>
      </c>
      <c r="J237" s="50">
        <v>16.269689576074228</v>
      </c>
      <c r="K237" s="50">
        <v>18.011464945426393</v>
      </c>
      <c r="L237" s="50">
        <v>18.011464945426393</v>
      </c>
      <c r="M237" s="50">
        <v>37.730285609302534</v>
      </c>
      <c r="N237" s="50">
        <v>47.451307068253932</v>
      </c>
      <c r="O237" s="50">
        <v>3.1700613420365022</v>
      </c>
      <c r="P237" s="50">
        <v>9.0085873982207403</v>
      </c>
      <c r="R237" s="50">
        <v>35.733202707233339</v>
      </c>
      <c r="S237" s="50">
        <v>11.015311583058873</v>
      </c>
      <c r="T237" s="50">
        <v>16.193798210205728</v>
      </c>
      <c r="U237" s="50">
        <v>3.4420959044141677</v>
      </c>
      <c r="V237" s="50">
        <v>35.101279809132976</v>
      </c>
      <c r="W237" s="50">
        <v>9.3965751604183883</v>
      </c>
      <c r="X237" s="50">
        <v>8.9885386205736424</v>
      </c>
      <c r="Y237" s="50">
        <v>3.4193380278776919</v>
      </c>
      <c r="Z237" s="50">
        <v>16.035195282686878</v>
      </c>
      <c r="AA237" s="50">
        <v>3.4911258534309129</v>
      </c>
      <c r="AB237" s="50">
        <v>2.7327077757087608</v>
      </c>
      <c r="AC237" s="50">
        <v>9.1295064314047956</v>
      </c>
      <c r="AE237" s="50">
        <v>32.648085302982523</v>
      </c>
      <c r="AF237" s="50">
        <v>0</v>
      </c>
      <c r="AG237" s="50">
        <v>57.556860070336967</v>
      </c>
      <c r="AH237" s="50">
        <v>36.565980144838981</v>
      </c>
      <c r="AI237" s="50">
        <v>3.4911258534309142</v>
      </c>
      <c r="AJ237" s="50">
        <v>17.903612149241443</v>
      </c>
      <c r="AK237" s="50">
        <v>17.596364478838797</v>
      </c>
      <c r="AL237" s="50">
        <v>3.2864368568503086</v>
      </c>
      <c r="AM237" s="50">
        <v>9.7637568946377389</v>
      </c>
      <c r="AN237" s="50">
        <v>17.289259742764148</v>
      </c>
      <c r="AO237" s="50">
        <v>2.5602409198153255</v>
      </c>
      <c r="AP237" s="50">
        <v>37.97449814099275</v>
      </c>
      <c r="AR237" s="50">
        <v>25.432935886210085</v>
      </c>
      <c r="AS237" s="50">
        <v>0</v>
      </c>
      <c r="AT237" s="50">
        <v>3.3877508102068323</v>
      </c>
      <c r="AU237" s="50">
        <v>18.852761351522386</v>
      </c>
      <c r="AV237" s="50">
        <v>25.524366365236528</v>
      </c>
      <c r="AW237" s="50">
        <v>16.540469467883728</v>
      </c>
      <c r="AX237" s="50">
        <v>2.7479712947747488</v>
      </c>
      <c r="AY237" s="50">
        <v>2.8031129030316393</v>
      </c>
      <c r="AZ237" s="50">
        <v>0</v>
      </c>
      <c r="BA237" s="50">
        <v>2.5281533666493652</v>
      </c>
      <c r="BB237" s="50">
        <v>2.6767018620792293</v>
      </c>
      <c r="BC237" s="50">
        <v>0</v>
      </c>
      <c r="BE237" s="50">
        <v>52.328793562061897</v>
      </c>
      <c r="BF237" s="50">
        <v>15.44257975758496</v>
      </c>
      <c r="BG237" s="50">
        <v>78.251273458493429</v>
      </c>
      <c r="BH237" s="50">
        <v>61.675567570272008</v>
      </c>
      <c r="BI237" s="50">
        <v>19.774218737929139</v>
      </c>
      <c r="BJ237" s="50">
        <v>16.236051358805415</v>
      </c>
      <c r="BK237" s="50">
        <v>32.648085302982501</v>
      </c>
      <c r="BL237" s="50">
        <v>17.493595576178624</v>
      </c>
      <c r="BM237" s="50">
        <v>38.982296389207924</v>
      </c>
      <c r="BN237" s="50">
        <v>74.969135838077378</v>
      </c>
      <c r="BO237" s="50">
        <v>28.263952739437826</v>
      </c>
      <c r="BP237" s="50">
        <v>9.3951995150232825</v>
      </c>
      <c r="BR237" s="50">
        <v>36.255836128585834</v>
      </c>
      <c r="BS237" s="50">
        <v>43.332715975485996</v>
      </c>
      <c r="BT237" s="50">
        <v>43.881997427888422</v>
      </c>
      <c r="BU237" s="50">
        <v>25.522840731177137</v>
      </c>
      <c r="BV237" s="50">
        <v>45.369398270973093</v>
      </c>
      <c r="BW237" s="50">
        <v>38.603830147637304</v>
      </c>
      <c r="BX237" s="50">
        <v>32.648085302982523</v>
      </c>
      <c r="BY237" s="50">
        <v>19.150202917614134</v>
      </c>
      <c r="BZ237" s="50">
        <v>49.383459086937648</v>
      </c>
      <c r="CA237" s="50">
        <v>23.64988481585204</v>
      </c>
      <c r="CB237" s="50">
        <v>30.550343252480626</v>
      </c>
      <c r="CC237" s="50">
        <v>63.751088594078823</v>
      </c>
      <c r="CE237" s="50">
        <v>2.5868947112782599</v>
      </c>
      <c r="CF237" s="50">
        <v>24.866437728205579</v>
      </c>
      <c r="CG237" s="50">
        <v>37.375857150017424</v>
      </c>
      <c r="CH237" s="50">
        <v>26.67479892701758</v>
      </c>
      <c r="CI237" s="50">
        <v>35.330200480299908</v>
      </c>
      <c r="CJ237" s="50">
        <v>10.572636988268808</v>
      </c>
      <c r="CK237" s="50">
        <v>11.052224302833054</v>
      </c>
      <c r="CL237" s="50">
        <v>0</v>
      </c>
      <c r="CM237" s="50">
        <v>0</v>
      </c>
      <c r="CN237" s="50">
        <v>11.589555596321098</v>
      </c>
      <c r="CO237" s="50">
        <v>0</v>
      </c>
      <c r="CP237" s="50">
        <v>0</v>
      </c>
      <c r="CR237" s="50">
        <v>40.245018207133661</v>
      </c>
      <c r="CS237" s="50">
        <v>0</v>
      </c>
      <c r="CT237" s="50">
        <v>9.6449851169010508</v>
      </c>
      <c r="CU237" s="50">
        <v>37.978510379294136</v>
      </c>
      <c r="CV237" s="50">
        <v>3.4193380278776919</v>
      </c>
      <c r="CW237" s="50">
        <v>16.303374222897116</v>
      </c>
      <c r="CX237" s="50">
        <v>11.565838914197826</v>
      </c>
      <c r="CY237" s="50">
        <v>3.3798845189011621</v>
      </c>
      <c r="CZ237" s="50">
        <v>15.836002601378977</v>
      </c>
      <c r="DA237" s="50">
        <v>2.944183364660879</v>
      </c>
      <c r="DB237" s="50">
        <v>2.5467659953280992</v>
      </c>
      <c r="DC237" s="50">
        <v>0</v>
      </c>
      <c r="DD237" s="81"/>
      <c r="DE237" s="50">
        <v>8.7109713148145111</v>
      </c>
      <c r="DF237" s="50">
        <v>25.926951533723052</v>
      </c>
      <c r="DG237" s="50">
        <v>35.560114298160471</v>
      </c>
      <c r="DH237" s="50">
        <v>63.330615736525658</v>
      </c>
      <c r="DI237" s="50">
        <v>55.507085808987966</v>
      </c>
      <c r="DJ237" s="50">
        <v>36.444833981289896</v>
      </c>
      <c r="DK237" s="50">
        <v>25.524366365236549</v>
      </c>
      <c r="DL237" s="50">
        <v>26.45075184644643</v>
      </c>
      <c r="DM237" s="50">
        <v>8.5691807201443879</v>
      </c>
      <c r="DN237" s="50">
        <v>2.6398670356514238</v>
      </c>
      <c r="DO237" s="50">
        <v>16.337105331294481</v>
      </c>
      <c r="DP237" s="50">
        <v>20.716291691847893</v>
      </c>
      <c r="DQ237" s="81"/>
      <c r="DS237" s="50">
        <v>72.353046871406576</v>
      </c>
      <c r="DT237" s="50">
        <v>16.511314710554846</v>
      </c>
      <c r="DU237" s="50">
        <v>52.299695370852767</v>
      </c>
      <c r="DV237" s="50">
        <v>19.56718635407233</v>
      </c>
      <c r="DW237" s="50">
        <v>34.195485598038573</v>
      </c>
      <c r="DX237" s="50">
        <v>25.522840731177126</v>
      </c>
      <c r="DY237" s="50">
        <v>10.84657142150531</v>
      </c>
      <c r="DZ237" s="50">
        <v>10.665924426068299</v>
      </c>
      <c r="EA237" s="50">
        <v>3.5922150855711417</v>
      </c>
      <c r="EB237" s="50">
        <v>18.646276404093832</v>
      </c>
      <c r="EC237" s="50">
        <v>19.00169623926994</v>
      </c>
      <c r="ED237" s="50">
        <v>55.507085808987966</v>
      </c>
      <c r="EF237" s="50">
        <v>153.95663505259665</v>
      </c>
      <c r="EG237" s="50">
        <v>81.787289950253495</v>
      </c>
      <c r="EH237" s="50">
        <v>59.167500947934272</v>
      </c>
      <c r="EI237" s="50">
        <v>34.135659714665245</v>
      </c>
      <c r="EJ237" s="50">
        <v>16.226294116663411</v>
      </c>
      <c r="EK237" s="50">
        <v>50.210257967032412</v>
      </c>
      <c r="EL237" s="50">
        <v>48.802238328908636</v>
      </c>
      <c r="EM237" s="50">
        <v>18.433042792123413</v>
      </c>
      <c r="EN237" s="50">
        <v>97.817468569567524</v>
      </c>
      <c r="EO237" s="50">
        <v>115.4527803990544</v>
      </c>
      <c r="EP237" s="50">
        <v>188.93132503958512</v>
      </c>
      <c r="EQ237" s="50">
        <v>163.1034853059023</v>
      </c>
      <c r="ES237" s="50">
        <v>8.9685196109650764</v>
      </c>
      <c r="ET237" s="50">
        <v>0</v>
      </c>
      <c r="EU237" s="50">
        <v>9.5612375248626105</v>
      </c>
      <c r="EV237" s="50">
        <v>11.376487809359649</v>
      </c>
      <c r="EW237" s="50">
        <v>9.0890806315131663</v>
      </c>
      <c r="EX237" s="50">
        <v>3.5584855877775992</v>
      </c>
      <c r="EY237" s="50">
        <v>0</v>
      </c>
      <c r="EZ237" s="50">
        <v>0</v>
      </c>
      <c r="FA237" s="50">
        <v>2.6077773468316066</v>
      </c>
      <c r="FB237" s="50">
        <v>0</v>
      </c>
      <c r="FC237" s="50">
        <v>0</v>
      </c>
      <c r="FD237" s="50">
        <v>0</v>
      </c>
      <c r="FF237" s="50">
        <v>272.446784694614</v>
      </c>
      <c r="FG237" s="50">
        <v>144.47582165276128</v>
      </c>
      <c r="FH237" s="50">
        <v>262.84366053746294</v>
      </c>
      <c r="FI237" s="50">
        <v>176.13337754525458</v>
      </c>
      <c r="FJ237" s="50">
        <v>53.203125204398255</v>
      </c>
      <c r="FK237" s="50">
        <v>2.6420897694968426</v>
      </c>
      <c r="FL237" s="50">
        <v>30.638141435396626</v>
      </c>
      <c r="FM237" s="50">
        <v>48.658843009399902</v>
      </c>
      <c r="FN237" s="50">
        <v>63.594615185105312</v>
      </c>
      <c r="FO237" s="50">
        <v>97.116487185728843</v>
      </c>
      <c r="FP237" s="50">
        <v>162.72640176124534</v>
      </c>
      <c r="FQ237" s="50">
        <v>220.93852926614471</v>
      </c>
      <c r="FS237" s="50">
        <v>2.7823491884560889</v>
      </c>
      <c r="FT237" s="50">
        <v>0</v>
      </c>
      <c r="FU237" s="50">
        <v>2.8801300745436165</v>
      </c>
      <c r="FV237" s="50">
        <v>0</v>
      </c>
      <c r="FW237" s="50">
        <v>0</v>
      </c>
      <c r="FX237" s="50">
        <v>2.7327077757087643</v>
      </c>
      <c r="FY237" s="50">
        <v>9.0085873982207403</v>
      </c>
      <c r="FZ237" s="50">
        <v>3.2403659875290165</v>
      </c>
      <c r="GA237" s="50">
        <v>9.1849486271537035</v>
      </c>
      <c r="GB237" s="50">
        <v>0</v>
      </c>
      <c r="GC237" s="50">
        <v>0</v>
      </c>
      <c r="GD237" s="50">
        <v>10.576358000783333</v>
      </c>
    </row>
    <row r="238" spans="4:186" ht="15.75" thickBot="1" x14ac:dyDescent="0.3">
      <c r="D238" s="39">
        <v>0.79166666666666696</v>
      </c>
      <c r="E238" s="50">
        <v>27.784958839334521</v>
      </c>
      <c r="F238" s="50">
        <v>34.75165185364569</v>
      </c>
      <c r="G238" s="50">
        <v>20.449561619077166</v>
      </c>
      <c r="H238" s="50">
        <v>0</v>
      </c>
      <c r="I238" s="50">
        <v>19.922989668129109</v>
      </c>
      <c r="J238" s="50">
        <v>3.1390332304372821</v>
      </c>
      <c r="K238" s="50">
        <v>3.4831002799016675</v>
      </c>
      <c r="L238" s="50">
        <v>10.179511145040872</v>
      </c>
      <c r="M238" s="50">
        <v>25.522840731177126</v>
      </c>
      <c r="N238" s="50">
        <v>34.364120566438508</v>
      </c>
      <c r="O238" s="50">
        <v>0</v>
      </c>
      <c r="P238" s="50">
        <v>3.4911258534309142</v>
      </c>
      <c r="R238" s="50">
        <v>35.848906457909202</v>
      </c>
      <c r="S238" s="50">
        <v>10.368011038230755</v>
      </c>
      <c r="T238" s="50">
        <v>8.7306053524713771</v>
      </c>
      <c r="U238" s="50">
        <v>2.8253744505539071</v>
      </c>
      <c r="V238" s="50">
        <v>27.399285370073962</v>
      </c>
      <c r="W238" s="50">
        <v>3.0852224137171826</v>
      </c>
      <c r="X238" s="50">
        <v>2.7754508051834526</v>
      </c>
      <c r="Y238" s="50">
        <v>2.9155992607026882</v>
      </c>
      <c r="Z238" s="50">
        <v>10.095578719195428</v>
      </c>
      <c r="AA238" s="50">
        <v>3.2480143698701456</v>
      </c>
      <c r="AB238" s="50">
        <v>2.6077773468316052</v>
      </c>
      <c r="AC238" s="50">
        <v>8.7699618914954964</v>
      </c>
      <c r="AE238" s="50">
        <v>46.47199927442751</v>
      </c>
      <c r="AF238" s="50">
        <v>0</v>
      </c>
      <c r="AG238" s="50">
        <v>36.901499772793798</v>
      </c>
      <c r="AH238" s="50">
        <v>28.011597515424224</v>
      </c>
      <c r="AI238" s="50">
        <v>0</v>
      </c>
      <c r="AJ238" s="50">
        <v>16.068555595059212</v>
      </c>
      <c r="AK238" s="50">
        <v>17.25535924312863</v>
      </c>
      <c r="AL238" s="50">
        <v>0</v>
      </c>
      <c r="AM238" s="50">
        <v>3.550086333369622</v>
      </c>
      <c r="AN238" s="50">
        <v>20.072504916631274</v>
      </c>
      <c r="AO238" s="50">
        <v>2.6976135012005669</v>
      </c>
      <c r="AP238" s="50">
        <v>30.380390621028337</v>
      </c>
      <c r="AR238" s="50">
        <v>24.619867283887665</v>
      </c>
      <c r="AS238" s="50">
        <v>0</v>
      </c>
      <c r="AT238" s="50">
        <v>2.6132913935276059</v>
      </c>
      <c r="AU238" s="50">
        <v>10.688394765091788</v>
      </c>
      <c r="AV238" s="50">
        <v>17.768539041414098</v>
      </c>
      <c r="AW238" s="50">
        <v>8.8529952470277387</v>
      </c>
      <c r="AX238" s="50">
        <v>0</v>
      </c>
      <c r="AY238" s="50">
        <v>0</v>
      </c>
      <c r="AZ238" s="50">
        <v>0</v>
      </c>
      <c r="BA238" s="50">
        <v>0</v>
      </c>
      <c r="BB238" s="50">
        <v>0</v>
      </c>
      <c r="BC238" s="50">
        <v>0</v>
      </c>
      <c r="BE238" s="50">
        <v>53.127445094548399</v>
      </c>
      <c r="BF238" s="50">
        <v>16.878219541478504</v>
      </c>
      <c r="BG238" s="50">
        <v>72.544710472234129</v>
      </c>
      <c r="BH238" s="50">
        <v>47.319945385893732</v>
      </c>
      <c r="BI238" s="50">
        <v>16.586622757649337</v>
      </c>
      <c r="BJ238" s="50">
        <v>11.595885515946208</v>
      </c>
      <c r="BK238" s="50">
        <v>28.665920545388353</v>
      </c>
      <c r="BL238" s="50">
        <v>11.098275178329502</v>
      </c>
      <c r="BM238" s="50">
        <v>32.595513852920917</v>
      </c>
      <c r="BN238" s="50">
        <v>77.848436292744694</v>
      </c>
      <c r="BO238" s="50">
        <v>24.039157582929281</v>
      </c>
      <c r="BP238" s="50">
        <v>8.9885386205736459</v>
      </c>
      <c r="BR238" s="50">
        <v>40.057638703313572</v>
      </c>
      <c r="BS238" s="50">
        <v>34.501039948631011</v>
      </c>
      <c r="BT238" s="50">
        <v>36.022929972635275</v>
      </c>
      <c r="BU238" s="50">
        <v>23.677445963630021</v>
      </c>
      <c r="BV238" s="50">
        <v>35.906851877401081</v>
      </c>
      <c r="BW238" s="50">
        <v>27.96130740622953</v>
      </c>
      <c r="BX238" s="50">
        <v>25.846098312847452</v>
      </c>
      <c r="BY238" s="50">
        <v>10.892049649288488</v>
      </c>
      <c r="BZ238" s="50">
        <v>32.877155566914944</v>
      </c>
      <c r="CA238" s="50">
        <v>16.985749169096163</v>
      </c>
      <c r="CB238" s="50">
        <v>26.772330088114881</v>
      </c>
      <c r="CC238" s="50">
        <v>73.604913237892006</v>
      </c>
      <c r="CE238" s="50">
        <v>2.5803234323454256</v>
      </c>
      <c r="CF238" s="50">
        <v>18.166290447866093</v>
      </c>
      <c r="CG238" s="50">
        <v>28.913894267995694</v>
      </c>
      <c r="CH238" s="50">
        <v>19.873316747748081</v>
      </c>
      <c r="CI238" s="50">
        <v>24.530611054506714</v>
      </c>
      <c r="CJ238" s="50">
        <v>9.8295304856954573</v>
      </c>
      <c r="CK238" s="50">
        <v>9.8991592265238975</v>
      </c>
      <c r="CL238" s="50">
        <v>0</v>
      </c>
      <c r="CM238" s="50">
        <v>0</v>
      </c>
      <c r="CN238" s="50">
        <v>10.398732217983596</v>
      </c>
      <c r="CO238" s="50">
        <v>0</v>
      </c>
      <c r="CP238" s="50">
        <v>0</v>
      </c>
      <c r="CR238" s="50">
        <v>48.230342950393293</v>
      </c>
      <c r="CS238" s="50">
        <v>0</v>
      </c>
      <c r="CT238" s="50">
        <v>3.5233514280779721</v>
      </c>
      <c r="CU238" s="50">
        <v>31.926146219266357</v>
      </c>
      <c r="CV238" s="50">
        <v>3.149519969768062</v>
      </c>
      <c r="CW238" s="50">
        <v>20.416698064171566</v>
      </c>
      <c r="CX238" s="50">
        <v>3.2251052623273866</v>
      </c>
      <c r="CY238" s="50">
        <v>2.7411298756091158</v>
      </c>
      <c r="CZ238" s="50">
        <v>3.2802690069937035</v>
      </c>
      <c r="DA238" s="50">
        <v>3.2556747779671973</v>
      </c>
      <c r="DB238" s="50">
        <v>2.7894895165130134</v>
      </c>
      <c r="DC238" s="50">
        <v>2.5606763843092031</v>
      </c>
      <c r="DD238" s="81"/>
      <c r="DE238" s="50">
        <v>3.2633472212669576</v>
      </c>
      <c r="DF238" s="50">
        <v>15.582330766608072</v>
      </c>
      <c r="DG238" s="50">
        <v>20.487524904479596</v>
      </c>
      <c r="DH238" s="50">
        <v>53.752685875435574</v>
      </c>
      <c r="DI238" s="50">
        <v>52.976300249036754</v>
      </c>
      <c r="DJ238" s="50">
        <v>29.600660709681858</v>
      </c>
      <c r="DK238" s="50">
        <v>18.116250193830275</v>
      </c>
      <c r="DL238" s="50">
        <v>17.493595576178649</v>
      </c>
      <c r="DM238" s="50">
        <v>2.6214664388940565</v>
      </c>
      <c r="DN238" s="50">
        <v>0</v>
      </c>
      <c r="DO238" s="50">
        <v>16.472495021036178</v>
      </c>
      <c r="DP238" s="50">
        <v>18.081276747521798</v>
      </c>
      <c r="DQ238" s="81"/>
      <c r="DS238" s="50">
        <v>76.250912919619722</v>
      </c>
      <c r="DT238" s="50">
        <v>10.006369410793445</v>
      </c>
      <c r="DU238" s="50">
        <v>35.330200480299929</v>
      </c>
      <c r="DV238" s="50">
        <v>9.205966808088542</v>
      </c>
      <c r="DW238" s="50">
        <v>25.11464898614215</v>
      </c>
      <c r="DX238" s="50">
        <v>19.226566065004018</v>
      </c>
      <c r="DY238" s="50">
        <v>2.8170126111812221</v>
      </c>
      <c r="DZ238" s="50">
        <v>2.9298680735933571</v>
      </c>
      <c r="EA238" s="50">
        <v>0</v>
      </c>
      <c r="EB238" s="50">
        <v>25.024200157282831</v>
      </c>
      <c r="EC238" s="50">
        <v>18.927131133230692</v>
      </c>
      <c r="ED238" s="50">
        <v>56.762618452503688</v>
      </c>
      <c r="EF238" s="50">
        <v>156.37222892375831</v>
      </c>
      <c r="EG238" s="50">
        <v>91.265135394991205</v>
      </c>
      <c r="EH238" s="50">
        <v>54.500705915188462</v>
      </c>
      <c r="EI238" s="50">
        <v>28.824459671694655</v>
      </c>
      <c r="EJ238" s="50">
        <v>10.576358000783346</v>
      </c>
      <c r="EK238" s="50">
        <v>42.820917563496707</v>
      </c>
      <c r="EL238" s="50">
        <v>43.948890705144848</v>
      </c>
      <c r="EM238" s="50">
        <v>15.967540851403225</v>
      </c>
      <c r="EN238" s="50">
        <v>93.95353045506377</v>
      </c>
      <c r="EO238" s="50">
        <v>110.99598327920863</v>
      </c>
      <c r="EP238" s="50">
        <v>184.05995044851392</v>
      </c>
      <c r="EQ238" s="50">
        <v>166.28726571421606</v>
      </c>
      <c r="ES238" s="50">
        <v>3.5476503181297896</v>
      </c>
      <c r="ET238" s="50">
        <v>0</v>
      </c>
      <c r="EU238" s="50">
        <v>2.7892589928904745</v>
      </c>
      <c r="EV238" s="50">
        <v>3.2882372683093655</v>
      </c>
      <c r="EW238" s="50">
        <v>3.1047407403177485</v>
      </c>
      <c r="EX238" s="50">
        <v>0</v>
      </c>
      <c r="EY238" s="50">
        <v>0</v>
      </c>
      <c r="EZ238" s="50">
        <v>0</v>
      </c>
      <c r="FA238" s="50">
        <v>0</v>
      </c>
      <c r="FB238" s="50">
        <v>0</v>
      </c>
      <c r="FC238" s="50">
        <v>0</v>
      </c>
      <c r="FD238" s="50">
        <v>0</v>
      </c>
      <c r="FF238" s="50">
        <v>263.71423446341203</v>
      </c>
      <c r="FG238" s="50">
        <v>144.47582165276128</v>
      </c>
      <c r="FH238" s="50">
        <v>255.83014803403424</v>
      </c>
      <c r="FI238" s="50">
        <v>169.69448571931702</v>
      </c>
      <c r="FJ238" s="50">
        <v>48.587250804591989</v>
      </c>
      <c r="FK238" s="50">
        <v>2.6836603556420786</v>
      </c>
      <c r="FL238" s="50">
        <v>28.665920545388367</v>
      </c>
      <c r="FM238" s="50">
        <v>43.482062708145911</v>
      </c>
      <c r="FN238" s="50">
        <v>64.213464859078698</v>
      </c>
      <c r="FO238" s="50">
        <v>119.21141773157673</v>
      </c>
      <c r="FP238" s="50">
        <v>181.28801016703471</v>
      </c>
      <c r="FQ238" s="50">
        <v>251.1559778701818</v>
      </c>
      <c r="FS238" s="50">
        <v>3.2556747779672008</v>
      </c>
      <c r="FT238" s="50">
        <v>0</v>
      </c>
      <c r="FU238" s="50">
        <v>3.0677505747146152</v>
      </c>
      <c r="FV238" s="50">
        <v>0</v>
      </c>
      <c r="FW238" s="50">
        <v>0</v>
      </c>
      <c r="FX238" s="50">
        <v>3.1856517797892558</v>
      </c>
      <c r="FY238" s="50">
        <v>0</v>
      </c>
      <c r="FZ238" s="50">
        <v>8.535587950691637</v>
      </c>
      <c r="GA238" s="50">
        <v>3.5753238197954391</v>
      </c>
      <c r="GB238" s="50">
        <v>0</v>
      </c>
      <c r="GC238" s="50">
        <v>2.5266423890674901</v>
      </c>
      <c r="GD238" s="50">
        <v>15.647986568509218</v>
      </c>
    </row>
    <row r="239" spans="4:186" ht="15.75" thickBot="1" x14ac:dyDescent="0.3">
      <c r="D239" s="39">
        <v>0.83333333333333304</v>
      </c>
      <c r="E239" s="50">
        <v>30.845388591707128</v>
      </c>
      <c r="F239" s="50">
        <v>26.235398502525292</v>
      </c>
      <c r="G239" s="50">
        <v>19.113910691806058</v>
      </c>
      <c r="H239" s="50">
        <v>0</v>
      </c>
      <c r="I239" s="50">
        <v>10.049469291722753</v>
      </c>
      <c r="J239" s="50">
        <v>3.0699616545664927</v>
      </c>
      <c r="K239" s="50">
        <v>0</v>
      </c>
      <c r="L239" s="50">
        <v>2.5476339151191074</v>
      </c>
      <c r="M239" s="50">
        <v>20.221511073963498</v>
      </c>
      <c r="N239" s="50">
        <v>39.684626368237041</v>
      </c>
      <c r="O239" s="50">
        <v>2.9201126940255895</v>
      </c>
      <c r="P239" s="50">
        <v>8.8094365295729897</v>
      </c>
      <c r="R239" s="50">
        <v>32.64808530298248</v>
      </c>
      <c r="S239" s="50">
        <v>9.6067896722210264</v>
      </c>
      <c r="T239" s="50">
        <v>8.4584014908936194</v>
      </c>
      <c r="U239" s="50">
        <v>0</v>
      </c>
      <c r="V239" s="50">
        <v>18.825222179545619</v>
      </c>
      <c r="W239" s="50">
        <v>0</v>
      </c>
      <c r="X239" s="50">
        <v>0</v>
      </c>
      <c r="Y239" s="50">
        <v>0</v>
      </c>
      <c r="Z239" s="50">
        <v>3.5500863333696238</v>
      </c>
      <c r="AA239" s="50">
        <v>8.7109713148145111</v>
      </c>
      <c r="AB239" s="50">
        <v>2.486713754332277</v>
      </c>
      <c r="AC239" s="50">
        <v>8.5743566483602081</v>
      </c>
      <c r="AE239" s="50">
        <v>35.044204568597912</v>
      </c>
      <c r="AF239" s="50">
        <v>0</v>
      </c>
      <c r="AG239" s="50">
        <v>33.804151434035887</v>
      </c>
      <c r="AH239" s="50">
        <v>24.312845568608079</v>
      </c>
      <c r="AI239" s="50">
        <v>0</v>
      </c>
      <c r="AJ239" s="50">
        <v>3.4833676006526479</v>
      </c>
      <c r="AK239" s="50">
        <v>3.3329423538059202</v>
      </c>
      <c r="AL239" s="50">
        <v>2.5346358080262683</v>
      </c>
      <c r="AM239" s="50">
        <v>3.0928717220079829</v>
      </c>
      <c r="AN239" s="50">
        <v>24.352746291893709</v>
      </c>
      <c r="AO239" s="50">
        <v>2.8907404489438462</v>
      </c>
      <c r="AP239" s="50">
        <v>35.617748183710724</v>
      </c>
      <c r="AR239" s="50">
        <v>26.732974454344493</v>
      </c>
      <c r="AS239" s="50">
        <v>0</v>
      </c>
      <c r="AT239" s="50">
        <v>0</v>
      </c>
      <c r="AU239" s="50">
        <v>3.0852224137171778</v>
      </c>
      <c r="AV239" s="50">
        <v>9.7292203209111729</v>
      </c>
      <c r="AW239" s="50">
        <v>0</v>
      </c>
      <c r="AX239" s="50">
        <v>0</v>
      </c>
      <c r="AY239" s="50">
        <v>0</v>
      </c>
      <c r="AZ239" s="50">
        <v>0</v>
      </c>
      <c r="BA239" s="50">
        <v>0</v>
      </c>
      <c r="BB239" s="50">
        <v>3.3605330840226086</v>
      </c>
      <c r="BC239" s="50">
        <v>0</v>
      </c>
      <c r="BE239" s="50">
        <v>52.075447340387434</v>
      </c>
      <c r="BF239" s="50">
        <v>16.878219541478504</v>
      </c>
      <c r="BG239" s="50">
        <v>73.025349664148095</v>
      </c>
      <c r="BH239" s="50">
        <v>51.968734322987359</v>
      </c>
      <c r="BI239" s="50">
        <v>10.114350888037938</v>
      </c>
      <c r="BJ239" s="50">
        <v>10.66517595765197</v>
      </c>
      <c r="BK239" s="50">
        <v>20.260448504372093</v>
      </c>
      <c r="BL239" s="50">
        <v>8.7306053524713718</v>
      </c>
      <c r="BM239" s="50">
        <v>32.990264948077986</v>
      </c>
      <c r="BN239" s="50">
        <v>74.773223561426505</v>
      </c>
      <c r="BO239" s="50">
        <v>20.534410960665078</v>
      </c>
      <c r="BP239" s="50">
        <v>9.5612375248626158</v>
      </c>
      <c r="BR239" s="50">
        <v>47.521779294968731</v>
      </c>
      <c r="BS239" s="50">
        <v>32.239755156843529</v>
      </c>
      <c r="BT239" s="50">
        <v>30.793489463073552</v>
      </c>
      <c r="BU239" s="50">
        <v>9.9619625108804115</v>
      </c>
      <c r="BV239" s="50">
        <v>23.693412200306842</v>
      </c>
      <c r="BW239" s="50">
        <v>20.377560634456191</v>
      </c>
      <c r="BX239" s="50">
        <v>16.128936612364555</v>
      </c>
      <c r="BY239" s="50">
        <v>0</v>
      </c>
      <c r="BZ239" s="50">
        <v>19.039052118964626</v>
      </c>
      <c r="CA239" s="50">
        <v>9.0286659660223236</v>
      </c>
      <c r="CB239" s="50">
        <v>28.773201012097292</v>
      </c>
      <c r="CC239" s="50">
        <v>81.006830402304175</v>
      </c>
      <c r="CE239" s="50">
        <v>2.6265568068180722</v>
      </c>
      <c r="CF239" s="50">
        <v>18.322000665062045</v>
      </c>
      <c r="CG239" s="50">
        <v>20.147542240656076</v>
      </c>
      <c r="CH239" s="50">
        <v>11.743706650977074</v>
      </c>
      <c r="CI239" s="50">
        <v>10.710896641428054</v>
      </c>
      <c r="CJ239" s="50">
        <v>3.2012932500259876</v>
      </c>
      <c r="CK239" s="50">
        <v>3.2098925267880425</v>
      </c>
      <c r="CL239" s="50">
        <v>0</v>
      </c>
      <c r="CM239" s="50">
        <v>0</v>
      </c>
      <c r="CN239" s="50">
        <v>8.458401490893614</v>
      </c>
      <c r="CO239" s="50">
        <v>0</v>
      </c>
      <c r="CP239" s="50">
        <v>0</v>
      </c>
      <c r="CR239" s="50">
        <v>33.637354935748199</v>
      </c>
      <c r="CS239" s="50">
        <v>0</v>
      </c>
      <c r="CT239" s="50">
        <v>2.944183364660879</v>
      </c>
      <c r="CU239" s="50">
        <v>17.975466025485396</v>
      </c>
      <c r="CV239" s="50">
        <v>0</v>
      </c>
      <c r="CW239" s="50">
        <v>2.635203353063631</v>
      </c>
      <c r="CX239" s="50">
        <v>0</v>
      </c>
      <c r="CY239" s="50">
        <v>0</v>
      </c>
      <c r="CZ239" s="50">
        <v>0</v>
      </c>
      <c r="DA239" s="50">
        <v>0</v>
      </c>
      <c r="DB239" s="50">
        <v>2.8761284777696074</v>
      </c>
      <c r="DC239" s="50">
        <v>0</v>
      </c>
      <c r="DD239" s="81"/>
      <c r="DE239" s="50">
        <v>3.4991637455663853</v>
      </c>
      <c r="DF239" s="50">
        <v>23.54594647471701</v>
      </c>
      <c r="DG239" s="50">
        <v>11.400727476947129</v>
      </c>
      <c r="DH239" s="50">
        <v>38.540991586761621</v>
      </c>
      <c r="DI239" s="50">
        <v>42.492873150639511</v>
      </c>
      <c r="DJ239" s="50">
        <v>18.70460673644649</v>
      </c>
      <c r="DK239" s="50">
        <v>17.803108173835096</v>
      </c>
      <c r="DL239" s="50">
        <v>9.9848657589652525</v>
      </c>
      <c r="DM239" s="50">
        <v>0</v>
      </c>
      <c r="DN239" s="50">
        <v>0</v>
      </c>
      <c r="DO239" s="50">
        <v>10.595721340362301</v>
      </c>
      <c r="DP239" s="50">
        <v>16.885374024045007</v>
      </c>
      <c r="DQ239" s="81"/>
      <c r="DS239" s="50">
        <v>77.4469840406814</v>
      </c>
      <c r="DT239" s="50">
        <v>11.245500353473572</v>
      </c>
      <c r="DU239" s="50">
        <v>34.251635809490118</v>
      </c>
      <c r="DV239" s="50">
        <v>3.1313079675486928</v>
      </c>
      <c r="DW239" s="50">
        <v>18.327038333624731</v>
      </c>
      <c r="DX239" s="50">
        <v>15.935391449956754</v>
      </c>
      <c r="DY239" s="50">
        <v>0</v>
      </c>
      <c r="DZ239" s="50">
        <v>2.4959069035886108</v>
      </c>
      <c r="EA239" s="50">
        <v>2.5266423890674883</v>
      </c>
      <c r="EB239" s="50">
        <v>26.357120953518788</v>
      </c>
      <c r="EC239" s="50">
        <v>19.264215987867789</v>
      </c>
      <c r="ED239" s="50">
        <v>64.093375589120782</v>
      </c>
      <c r="EF239" s="50">
        <v>165.1095188143336</v>
      </c>
      <c r="EG239" s="50">
        <v>93.409989627180323</v>
      </c>
      <c r="EH239" s="50">
        <v>55.196122467796265</v>
      </c>
      <c r="EI239" s="50">
        <v>24.312845568608097</v>
      </c>
      <c r="EJ239" s="50">
        <v>9.7503554771537395</v>
      </c>
      <c r="EK239" s="50">
        <v>36.323955691956712</v>
      </c>
      <c r="EL239" s="50">
        <v>38.518710435245126</v>
      </c>
      <c r="EM239" s="50">
        <v>11.377269197321931</v>
      </c>
      <c r="EN239" s="50">
        <v>94.191991078617093</v>
      </c>
      <c r="EO239" s="50">
        <v>112.42509867393524</v>
      </c>
      <c r="EP239" s="50">
        <v>179.63828111011236</v>
      </c>
      <c r="EQ239" s="50">
        <v>166.96277172447861</v>
      </c>
      <c r="ES239" s="50">
        <v>3.4750870155318583</v>
      </c>
      <c r="ET239" s="50">
        <v>0</v>
      </c>
      <c r="EU239" s="50">
        <v>2.6332063145684947</v>
      </c>
      <c r="EV239" s="50">
        <v>0</v>
      </c>
      <c r="EW239" s="50">
        <v>0</v>
      </c>
      <c r="EX239" s="50">
        <v>0</v>
      </c>
      <c r="EY239" s="50">
        <v>0</v>
      </c>
      <c r="EZ239" s="50">
        <v>0</v>
      </c>
      <c r="FA239" s="50">
        <v>0</v>
      </c>
      <c r="FB239" s="50">
        <v>0</v>
      </c>
      <c r="FC239" s="50">
        <v>0</v>
      </c>
      <c r="FD239" s="50">
        <v>0</v>
      </c>
      <c r="FF239" s="50">
        <v>262.60836128660992</v>
      </c>
      <c r="FG239" s="50">
        <v>162.26060558473986</v>
      </c>
      <c r="FH239" s="50">
        <v>276.31283372891716</v>
      </c>
      <c r="FI239" s="50">
        <v>145.20511247020195</v>
      </c>
      <c r="FJ239" s="50">
        <v>47.02993631547379</v>
      </c>
      <c r="FK239" s="50">
        <v>0</v>
      </c>
      <c r="FL239" s="50">
        <v>24.441570811056234</v>
      </c>
      <c r="FM239" s="50">
        <v>44.553991929182651</v>
      </c>
      <c r="FN239" s="50">
        <v>52.589868040174991</v>
      </c>
      <c r="FO239" s="50">
        <v>125.28123248411576</v>
      </c>
      <c r="FP239" s="50">
        <v>170.75654827417398</v>
      </c>
      <c r="FQ239" s="50">
        <v>216.32883414985216</v>
      </c>
      <c r="FS239" s="50">
        <v>8.8094365295729862</v>
      </c>
      <c r="FT239" s="50">
        <v>2.5232987956915354</v>
      </c>
      <c r="FU239" s="50">
        <v>0</v>
      </c>
      <c r="FV239" s="50">
        <v>0</v>
      </c>
      <c r="FW239" s="50">
        <v>0</v>
      </c>
      <c r="FX239" s="50">
        <v>0</v>
      </c>
      <c r="FY239" s="50">
        <v>0</v>
      </c>
      <c r="FZ239" s="50">
        <v>3.4911258534309142</v>
      </c>
      <c r="GA239" s="50">
        <v>8.8940446188079445</v>
      </c>
      <c r="GB239" s="50">
        <v>0</v>
      </c>
      <c r="GC239" s="50">
        <v>2.669755407429574</v>
      </c>
      <c r="GD239" s="50">
        <v>17.493595576178656</v>
      </c>
    </row>
    <row r="240" spans="4:186" ht="15.75" thickBot="1" x14ac:dyDescent="0.3">
      <c r="D240" s="39">
        <v>0.875</v>
      </c>
      <c r="E240" s="50">
        <v>33.030462807385696</v>
      </c>
      <c r="F240" s="50">
        <v>26.859612121513241</v>
      </c>
      <c r="G240" s="50">
        <v>18.468468233034052</v>
      </c>
      <c r="H240" s="50">
        <v>0</v>
      </c>
      <c r="I240" s="50">
        <v>3.1796107223991124</v>
      </c>
      <c r="J240" s="50">
        <v>0</v>
      </c>
      <c r="K240" s="50">
        <v>0</v>
      </c>
      <c r="L240" s="50">
        <v>0</v>
      </c>
      <c r="M240" s="50">
        <v>19.873316747748063</v>
      </c>
      <c r="N240" s="50">
        <v>30.741648582614175</v>
      </c>
      <c r="O240" s="50">
        <v>3.1467711889070573</v>
      </c>
      <c r="P240" s="50">
        <v>2.5606763843092022</v>
      </c>
      <c r="R240" s="50">
        <v>27.303427898989497</v>
      </c>
      <c r="S240" s="50">
        <v>9.0164718529954477</v>
      </c>
      <c r="T240" s="50">
        <v>8.5937849415426264</v>
      </c>
      <c r="U240" s="50">
        <v>0</v>
      </c>
      <c r="V240" s="50">
        <v>11.052224302833045</v>
      </c>
      <c r="W240" s="50">
        <v>0</v>
      </c>
      <c r="X240" s="50">
        <v>0</v>
      </c>
      <c r="Y240" s="50">
        <v>0</v>
      </c>
      <c r="Z240" s="50">
        <v>2.854302975692244</v>
      </c>
      <c r="AA240" s="50">
        <v>9.7927175707383896</v>
      </c>
      <c r="AB240" s="50">
        <v>0</v>
      </c>
      <c r="AC240" s="50">
        <v>3.5152765234431316</v>
      </c>
      <c r="AE240" s="50">
        <v>28.567129407137898</v>
      </c>
      <c r="AF240" s="50">
        <v>0</v>
      </c>
      <c r="AG240" s="50">
        <v>35.21561613573401</v>
      </c>
      <c r="AH240" s="50">
        <v>10.389168023679488</v>
      </c>
      <c r="AI240" s="50">
        <v>0</v>
      </c>
      <c r="AJ240" s="50">
        <v>3.1005336633401672</v>
      </c>
      <c r="AK240" s="50">
        <v>2.5216819874564278</v>
      </c>
      <c r="AL240" s="50">
        <v>0</v>
      </c>
      <c r="AM240" s="50">
        <v>2.704608174042805</v>
      </c>
      <c r="AN240" s="50">
        <v>19.960298627862532</v>
      </c>
      <c r="AO240" s="50">
        <v>3.1778501870640334</v>
      </c>
      <c r="AP240" s="50">
        <v>36.607074306844844</v>
      </c>
      <c r="AR240" s="50">
        <v>29.767695508902648</v>
      </c>
      <c r="AS240" s="50">
        <v>0</v>
      </c>
      <c r="AT240" s="50">
        <v>0</v>
      </c>
      <c r="AU240" s="50">
        <v>2.9422719710624912</v>
      </c>
      <c r="AV240" s="50">
        <v>9.1092785810919281</v>
      </c>
      <c r="AW240" s="50">
        <v>0</v>
      </c>
      <c r="AX240" s="50">
        <v>0</v>
      </c>
      <c r="AY240" s="50">
        <v>0</v>
      </c>
      <c r="AZ240" s="50">
        <v>0</v>
      </c>
      <c r="BA240" s="50">
        <v>0</v>
      </c>
      <c r="BB240" s="50">
        <v>2.7046081740428041</v>
      </c>
      <c r="BC240" s="50">
        <v>0</v>
      </c>
      <c r="BE240" s="50">
        <v>55.663004498347483</v>
      </c>
      <c r="BF240" s="50">
        <v>16.878219541478504</v>
      </c>
      <c r="BG240" s="50">
        <v>77.848436292744623</v>
      </c>
      <c r="BH240" s="50">
        <v>40.003615337285218</v>
      </c>
      <c r="BI240" s="50">
        <v>10.07106556505572</v>
      </c>
      <c r="BJ240" s="50">
        <v>10.073226892517781</v>
      </c>
      <c r="BK240" s="50">
        <v>17.086521314863692</v>
      </c>
      <c r="BL240" s="50">
        <v>20.335953203874766</v>
      </c>
      <c r="BM240" s="50">
        <v>29.705195024264164</v>
      </c>
      <c r="BN240" s="50">
        <v>63.66570768320647</v>
      </c>
      <c r="BO240" s="50">
        <v>27.214162880321219</v>
      </c>
      <c r="BP240" s="50">
        <v>9.6449851169010596</v>
      </c>
      <c r="BR240" s="50">
        <v>44.89254665628971</v>
      </c>
      <c r="BS240" s="50">
        <v>31.705077327622497</v>
      </c>
      <c r="BT240" s="50">
        <v>30.329014548570793</v>
      </c>
      <c r="BU240" s="50">
        <v>2.7966420502559508</v>
      </c>
      <c r="BV240" s="50">
        <v>15.552958570387608</v>
      </c>
      <c r="BW240" s="50">
        <v>9.7637568946377424</v>
      </c>
      <c r="BX240" s="50">
        <v>3.3563587253045024</v>
      </c>
      <c r="BY240" s="50">
        <v>0</v>
      </c>
      <c r="BZ240" s="50">
        <v>16.883147968411013</v>
      </c>
      <c r="CA240" s="50">
        <v>15.967540851403207</v>
      </c>
      <c r="CB240" s="50">
        <v>30.337573201859211</v>
      </c>
      <c r="CC240" s="50">
        <v>71.210150354890658</v>
      </c>
      <c r="CE240" s="50">
        <v>0</v>
      </c>
      <c r="CF240" s="50">
        <v>19.64069595199587</v>
      </c>
      <c r="CG240" s="50">
        <v>18.503939033017769</v>
      </c>
      <c r="CH240" s="50">
        <v>10.25296800332347</v>
      </c>
      <c r="CI240" s="50">
        <v>3.3877508102068337</v>
      </c>
      <c r="CJ240" s="50">
        <v>0</v>
      </c>
      <c r="CK240" s="50">
        <v>0</v>
      </c>
      <c r="CL240" s="50">
        <v>0</v>
      </c>
      <c r="CM240" s="50">
        <v>0</v>
      </c>
      <c r="CN240" s="50">
        <v>3.4272653926413672</v>
      </c>
      <c r="CO240" s="50">
        <v>0</v>
      </c>
      <c r="CP240" s="50">
        <v>0</v>
      </c>
      <c r="CR240" s="50">
        <v>32.648085302982508</v>
      </c>
      <c r="CS240" s="50">
        <v>0</v>
      </c>
      <c r="CT240" s="50">
        <v>2.6800673711515186</v>
      </c>
      <c r="CU240" s="50">
        <v>10.162832539165674</v>
      </c>
      <c r="CV240" s="50">
        <v>0</v>
      </c>
      <c r="CW240" s="50">
        <v>0</v>
      </c>
      <c r="CX240" s="50">
        <v>0</v>
      </c>
      <c r="CY240" s="50">
        <v>0</v>
      </c>
      <c r="CZ240" s="50">
        <v>0</v>
      </c>
      <c r="DA240" s="50">
        <v>0</v>
      </c>
      <c r="DB240" s="50">
        <v>3.3524484048528755</v>
      </c>
      <c r="DC240" s="50">
        <v>0</v>
      </c>
      <c r="DD240" s="81"/>
      <c r="DE240" s="50">
        <v>9.3129062663836688</v>
      </c>
      <c r="DF240" s="50">
        <v>18.478598117569149</v>
      </c>
      <c r="DG240" s="50">
        <v>9.5612375248626105</v>
      </c>
      <c r="DH240" s="50">
        <v>24.267087402014553</v>
      </c>
      <c r="DI240" s="50">
        <v>32.757033217611678</v>
      </c>
      <c r="DJ240" s="50">
        <v>16.608630657599846</v>
      </c>
      <c r="DK240" s="50">
        <v>9.7292203209111783</v>
      </c>
      <c r="DL240" s="50">
        <v>3.3173921035708949</v>
      </c>
      <c r="DM240" s="50">
        <v>2.5669961694228935</v>
      </c>
      <c r="DN240" s="50">
        <v>0</v>
      </c>
      <c r="DO240" s="50">
        <v>10.851870679254317</v>
      </c>
      <c r="DP240" s="50">
        <v>17.08652131486371</v>
      </c>
      <c r="DQ240" s="81"/>
      <c r="DS240" s="50">
        <v>58.842999839589666</v>
      </c>
      <c r="DT240" s="50">
        <v>11.245500353473572</v>
      </c>
      <c r="DU240" s="50">
        <v>29.013482794642769</v>
      </c>
      <c r="DV240" s="50">
        <v>2.7894895165130111</v>
      </c>
      <c r="DW240" s="50">
        <v>16.852003729313584</v>
      </c>
      <c r="DX240" s="50">
        <v>11.669640044493926</v>
      </c>
      <c r="DY240" s="50">
        <v>0</v>
      </c>
      <c r="DZ240" s="50">
        <v>0</v>
      </c>
      <c r="EA240" s="50">
        <v>2.7046081740428058</v>
      </c>
      <c r="EB240" s="50">
        <v>20.831310939639923</v>
      </c>
      <c r="EC240" s="50">
        <v>20.771192368549769</v>
      </c>
      <c r="ED240" s="50">
        <v>57.477104617387859</v>
      </c>
      <c r="EF240" s="50">
        <v>176.08665058662879</v>
      </c>
      <c r="EG240" s="50">
        <v>84.932616800151294</v>
      </c>
      <c r="EH240" s="50">
        <v>57.796569036772098</v>
      </c>
      <c r="EI240" s="50">
        <v>18.374101109724659</v>
      </c>
      <c r="EJ240" s="50">
        <v>9.3334343404136764</v>
      </c>
      <c r="EK240" s="50">
        <v>33.38819036010549</v>
      </c>
      <c r="EL240" s="50">
        <v>36.139257966794013</v>
      </c>
      <c r="EM240" s="50">
        <v>11.708625446764938</v>
      </c>
      <c r="EN240" s="50">
        <v>92.885437445201262</v>
      </c>
      <c r="EO240" s="50">
        <v>118.39923070810077</v>
      </c>
      <c r="EP240" s="50">
        <v>180.370252834235</v>
      </c>
      <c r="EQ240" s="50">
        <v>165.9501970350567</v>
      </c>
      <c r="ES240" s="50">
        <v>2.8872007671548365</v>
      </c>
      <c r="ET240" s="50">
        <v>0</v>
      </c>
      <c r="EU240" s="50">
        <v>0</v>
      </c>
      <c r="EV240" s="50">
        <v>0</v>
      </c>
      <c r="EW240" s="50">
        <v>0</v>
      </c>
      <c r="EX240" s="50">
        <v>0</v>
      </c>
      <c r="EY240" s="50">
        <v>0</v>
      </c>
      <c r="EZ240" s="50">
        <v>0</v>
      </c>
      <c r="FA240" s="50">
        <v>0</v>
      </c>
      <c r="FB240" s="50">
        <v>0</v>
      </c>
      <c r="FC240" s="50">
        <v>0</v>
      </c>
      <c r="FD240" s="50">
        <v>0</v>
      </c>
      <c r="FF240" s="50">
        <v>259.3308050429219</v>
      </c>
      <c r="FG240" s="50">
        <v>151.48678997865642</v>
      </c>
      <c r="FH240" s="50">
        <v>282.84551691803733</v>
      </c>
      <c r="FI240" s="50">
        <v>113.15296913793823</v>
      </c>
      <c r="FJ240" s="50">
        <v>44.553991929182665</v>
      </c>
      <c r="FK240" s="50">
        <v>0</v>
      </c>
      <c r="FL240" s="50">
        <v>18.539455221095096</v>
      </c>
      <c r="FM240" s="50">
        <v>45.918492479319468</v>
      </c>
      <c r="FN240" s="50">
        <v>52.890778889492537</v>
      </c>
      <c r="FO240" s="50">
        <v>124.72110857994451</v>
      </c>
      <c r="FP240" s="50">
        <v>152.18548065073998</v>
      </c>
      <c r="FQ240" s="50">
        <v>243.79709929136814</v>
      </c>
      <c r="FS240" s="50">
        <v>10.157760060214727</v>
      </c>
      <c r="FT240" s="50">
        <v>2.5810269650414548</v>
      </c>
      <c r="FU240" s="50">
        <v>0</v>
      </c>
      <c r="FV240" s="50">
        <v>0</v>
      </c>
      <c r="FW240" s="50">
        <v>0</v>
      </c>
      <c r="FX240" s="50">
        <v>0</v>
      </c>
      <c r="FY240" s="50">
        <v>0</v>
      </c>
      <c r="FZ240" s="50">
        <v>0</v>
      </c>
      <c r="GA240" s="50">
        <v>3.5082882604071099</v>
      </c>
      <c r="GB240" s="50">
        <v>0</v>
      </c>
      <c r="GC240" s="50">
        <v>2.8109837764930861</v>
      </c>
      <c r="GD240" s="50">
        <v>19.55245387657294</v>
      </c>
    </row>
    <row r="241" spans="4:186" ht="15.75" thickBot="1" x14ac:dyDescent="0.3">
      <c r="D241" s="39">
        <v>0.91666666666666696</v>
      </c>
      <c r="E241" s="50">
        <v>29.063362696845623</v>
      </c>
      <c r="F241" s="50">
        <v>33.510640814220885</v>
      </c>
      <c r="G241" s="50">
        <v>16.064248441152095</v>
      </c>
      <c r="H241" s="50">
        <v>0</v>
      </c>
      <c r="I241" s="50">
        <v>0</v>
      </c>
      <c r="J241" s="50">
        <v>0</v>
      </c>
      <c r="K241" s="50">
        <v>0</v>
      </c>
      <c r="L241" s="50">
        <v>0</v>
      </c>
      <c r="M241" s="50">
        <v>10.503585151368684</v>
      </c>
      <c r="N241" s="50">
        <v>34.873350134991568</v>
      </c>
      <c r="O241" s="50">
        <v>0</v>
      </c>
      <c r="P241" s="50">
        <v>9.2107172823159242</v>
      </c>
      <c r="R241" s="50">
        <v>19.005309186954381</v>
      </c>
      <c r="S241" s="50">
        <v>8.6871695847834509</v>
      </c>
      <c r="T241" s="50">
        <v>10.136039981919049</v>
      </c>
      <c r="U241" s="50">
        <v>0</v>
      </c>
      <c r="V241" s="50">
        <v>10.914836356656272</v>
      </c>
      <c r="W241" s="50">
        <v>0</v>
      </c>
      <c r="X241" s="50">
        <v>0</v>
      </c>
      <c r="Y241" s="50">
        <v>0</v>
      </c>
      <c r="Z241" s="50">
        <v>2.7752210556618815</v>
      </c>
      <c r="AA241" s="50">
        <v>9.3334343404136764</v>
      </c>
      <c r="AB241" s="50">
        <v>0</v>
      </c>
      <c r="AC241" s="50">
        <v>3.3641884858967797</v>
      </c>
      <c r="AE241" s="50">
        <v>27.399285370073933</v>
      </c>
      <c r="AF241" s="50">
        <v>0</v>
      </c>
      <c r="AG241" s="50">
        <v>36.022929972635275</v>
      </c>
      <c r="AH241" s="50">
        <v>19.188965229386081</v>
      </c>
      <c r="AI241" s="50">
        <v>0</v>
      </c>
      <c r="AJ241" s="50">
        <v>2.648988172726745</v>
      </c>
      <c r="AK241" s="50">
        <v>0</v>
      </c>
      <c r="AL241" s="50">
        <v>0</v>
      </c>
      <c r="AM241" s="50">
        <v>8.8120723755225612</v>
      </c>
      <c r="AN241" s="50">
        <v>20.035056223093083</v>
      </c>
      <c r="AO241" s="50">
        <v>2.6558985731766338</v>
      </c>
      <c r="AP241" s="50">
        <v>44.553991929182665</v>
      </c>
      <c r="AR241" s="50">
        <v>24.799028747011292</v>
      </c>
      <c r="AS241" s="50">
        <v>0</v>
      </c>
      <c r="AT241" s="50">
        <v>0</v>
      </c>
      <c r="AU241" s="50">
        <v>0</v>
      </c>
      <c r="AV241" s="50">
        <v>3.2480143698701456</v>
      </c>
      <c r="AW241" s="50">
        <v>0</v>
      </c>
      <c r="AX241" s="50">
        <v>0</v>
      </c>
      <c r="AY241" s="50">
        <v>0</v>
      </c>
      <c r="AZ241" s="50">
        <v>0</v>
      </c>
      <c r="BA241" s="50">
        <v>0</v>
      </c>
      <c r="BB241" s="50">
        <v>0</v>
      </c>
      <c r="BC241" s="50">
        <v>0</v>
      </c>
      <c r="BE241" s="50">
        <v>52.750120905066176</v>
      </c>
      <c r="BF241" s="50">
        <v>25.468828917921545</v>
      </c>
      <c r="BG241" s="50">
        <v>82.147755027731662</v>
      </c>
      <c r="BH241" s="50">
        <v>41.876372924127267</v>
      </c>
      <c r="BI241" s="50">
        <v>3.5152765234431289</v>
      </c>
      <c r="BJ241" s="50">
        <v>9.7200712463892067</v>
      </c>
      <c r="BK241" s="50">
        <v>17.69953508353959</v>
      </c>
      <c r="BL241" s="50">
        <v>25.205315501608599</v>
      </c>
      <c r="BM241" s="50">
        <v>30.073002839570982</v>
      </c>
      <c r="BN241" s="50">
        <v>56.841711732059551</v>
      </c>
      <c r="BO241" s="50">
        <v>18.927131133230681</v>
      </c>
      <c r="BP241" s="50">
        <v>17.459428406982976</v>
      </c>
      <c r="BR241" s="50">
        <v>44.621566222928642</v>
      </c>
      <c r="BS241" s="50">
        <v>32.901371491967382</v>
      </c>
      <c r="BT241" s="50">
        <v>20.147542240656062</v>
      </c>
      <c r="BU241" s="50">
        <v>0</v>
      </c>
      <c r="BV241" s="50">
        <v>8.9685196109650835</v>
      </c>
      <c r="BW241" s="50">
        <v>3.516621483200304</v>
      </c>
      <c r="BX241" s="50">
        <v>0</v>
      </c>
      <c r="BY241" s="50">
        <v>0</v>
      </c>
      <c r="BZ241" s="50">
        <v>17.195576712546735</v>
      </c>
      <c r="CA241" s="50">
        <v>10.136039981919055</v>
      </c>
      <c r="CB241" s="50">
        <v>24.039157582929256</v>
      </c>
      <c r="CC241" s="50">
        <v>57.796569036772048</v>
      </c>
      <c r="CE241" s="50">
        <v>0</v>
      </c>
      <c r="CF241" s="50">
        <v>18.913836497004095</v>
      </c>
      <c r="CG241" s="50">
        <v>16.98574916909617</v>
      </c>
      <c r="CH241" s="50">
        <v>9.3752677418755717</v>
      </c>
      <c r="CI241" s="50">
        <v>2.6868068500719375</v>
      </c>
      <c r="CJ241" s="50">
        <v>0</v>
      </c>
      <c r="CK241" s="50">
        <v>0</v>
      </c>
      <c r="CL241" s="50">
        <v>0</v>
      </c>
      <c r="CM241" s="50">
        <v>0</v>
      </c>
      <c r="CN241" s="50">
        <v>3.2864368568503086</v>
      </c>
      <c r="CO241" s="50">
        <v>0</v>
      </c>
      <c r="CP241" s="50">
        <v>0</v>
      </c>
      <c r="CR241" s="50">
        <v>33.471108013563089</v>
      </c>
      <c r="CS241" s="50">
        <v>0</v>
      </c>
      <c r="CT241" s="50">
        <v>0</v>
      </c>
      <c r="CU241" s="50">
        <v>9.5035966340080851</v>
      </c>
      <c r="CV241" s="50">
        <v>0</v>
      </c>
      <c r="CW241" s="50">
        <v>0</v>
      </c>
      <c r="CX241" s="50">
        <v>0</v>
      </c>
      <c r="CY241" s="50">
        <v>0</v>
      </c>
      <c r="CZ241" s="50">
        <v>0</v>
      </c>
      <c r="DA241" s="50">
        <v>0</v>
      </c>
      <c r="DB241" s="50">
        <v>3.3767414150862614</v>
      </c>
      <c r="DC241" s="50">
        <v>2.7342998209245306</v>
      </c>
      <c r="DD241" s="81"/>
      <c r="DE241" s="50">
        <v>3.5152765234431289</v>
      </c>
      <c r="DF241" s="50">
        <v>18.127501228706937</v>
      </c>
      <c r="DG241" s="50">
        <v>10.02790391434063</v>
      </c>
      <c r="DH241" s="50">
        <v>17.160673658163603</v>
      </c>
      <c r="DI241" s="50">
        <v>24.933968753388033</v>
      </c>
      <c r="DJ241" s="50">
        <v>11.255804720902763</v>
      </c>
      <c r="DK241" s="50">
        <v>0</v>
      </c>
      <c r="DL241" s="50">
        <v>0</v>
      </c>
      <c r="DM241" s="50">
        <v>0</v>
      </c>
      <c r="DN241" s="50">
        <v>0</v>
      </c>
      <c r="DO241" s="50">
        <v>9.0595110130084215</v>
      </c>
      <c r="DP241" s="50">
        <v>11.029246712894173</v>
      </c>
      <c r="DQ241" s="81"/>
      <c r="DS241" s="50">
        <v>71.304928714717931</v>
      </c>
      <c r="DT241" s="50">
        <v>16.511314710554846</v>
      </c>
      <c r="DU241" s="50">
        <v>33.581878275793194</v>
      </c>
      <c r="DV241" s="50">
        <v>3.0775857280444483</v>
      </c>
      <c r="DW241" s="50">
        <v>16.324042614430955</v>
      </c>
      <c r="DX241" s="50">
        <v>11.159875085390309</v>
      </c>
      <c r="DY241" s="50">
        <v>0</v>
      </c>
      <c r="DZ241" s="50">
        <v>2.6666222422438763</v>
      </c>
      <c r="EA241" s="50">
        <v>3.2248513236963134</v>
      </c>
      <c r="EB241" s="50">
        <v>19.885727228289579</v>
      </c>
      <c r="EC241" s="50">
        <v>20.338473252598089</v>
      </c>
      <c r="ED241" s="50">
        <v>53.582603987714819</v>
      </c>
      <c r="EF241" s="50">
        <v>188.02438805863056</v>
      </c>
      <c r="EG241" s="50">
        <v>80.414665014900919</v>
      </c>
      <c r="EH241" s="50">
        <v>55.585008707038988</v>
      </c>
      <c r="EI241" s="50">
        <v>16.303374222897116</v>
      </c>
      <c r="EJ241" s="50">
        <v>9.333434340413671</v>
      </c>
      <c r="EK241" s="50">
        <v>32.877155566914958</v>
      </c>
      <c r="EL241" s="50">
        <v>32.430914718022485</v>
      </c>
      <c r="EM241" s="50">
        <v>11.708625446764938</v>
      </c>
      <c r="EN241" s="50">
        <v>84.791141065566379</v>
      </c>
      <c r="EO241" s="50">
        <v>123.60587430356605</v>
      </c>
      <c r="EP241" s="50">
        <v>184.61770749530154</v>
      </c>
      <c r="EQ241" s="50">
        <v>164.4390241271721</v>
      </c>
      <c r="ES241" s="50">
        <v>0</v>
      </c>
      <c r="ET241" s="50">
        <v>0</v>
      </c>
      <c r="EU241" s="50">
        <v>0</v>
      </c>
      <c r="EV241" s="50">
        <v>0</v>
      </c>
      <c r="EW241" s="50">
        <v>0</v>
      </c>
      <c r="EX241" s="50">
        <v>0</v>
      </c>
      <c r="EY241" s="50">
        <v>0</v>
      </c>
      <c r="EZ241" s="50">
        <v>0</v>
      </c>
      <c r="FA241" s="50">
        <v>0</v>
      </c>
      <c r="FB241" s="50">
        <v>0</v>
      </c>
      <c r="FC241" s="50">
        <v>0</v>
      </c>
      <c r="FD241" s="50">
        <v>0</v>
      </c>
      <c r="FF241" s="50">
        <v>255.60390001660275</v>
      </c>
      <c r="FG241" s="50">
        <v>191.15391756466425</v>
      </c>
      <c r="FH241" s="50">
        <v>257.94210891896699</v>
      </c>
      <c r="FI241" s="50">
        <v>114.78561223209033</v>
      </c>
      <c r="FJ241" s="50">
        <v>49.306340122574248</v>
      </c>
      <c r="FK241" s="50">
        <v>0</v>
      </c>
      <c r="FL241" s="50">
        <v>23.562990041365833</v>
      </c>
      <c r="FM241" s="50">
        <v>46.056454808276015</v>
      </c>
      <c r="FN241" s="50">
        <v>61.15897640101992</v>
      </c>
      <c r="FO241" s="50">
        <v>112.68624862466987</v>
      </c>
      <c r="FP241" s="50">
        <v>154.28796198722668</v>
      </c>
      <c r="FQ241" s="50">
        <v>217.32543348112515</v>
      </c>
      <c r="FS241" s="50">
        <v>10.554045016584709</v>
      </c>
      <c r="FT241" s="50">
        <v>0</v>
      </c>
      <c r="FU241" s="50">
        <v>0</v>
      </c>
      <c r="FV241" s="50">
        <v>0</v>
      </c>
      <c r="FW241" s="50">
        <v>0</v>
      </c>
      <c r="FX241" s="50">
        <v>0</v>
      </c>
      <c r="FY241" s="50">
        <v>0</v>
      </c>
      <c r="FZ241" s="50">
        <v>0</v>
      </c>
      <c r="GA241" s="50">
        <v>2.7116149274914432</v>
      </c>
      <c r="GB241" s="50">
        <v>0</v>
      </c>
      <c r="GC241" s="50">
        <v>2.5400462996018316</v>
      </c>
      <c r="GD241" s="50">
        <v>16.324042614430955</v>
      </c>
    </row>
    <row r="242" spans="4:186" ht="15.75" thickBot="1" x14ac:dyDescent="0.3">
      <c r="D242" s="39">
        <v>0.95833333333333304</v>
      </c>
      <c r="E242" s="50">
        <v>37.256888993873993</v>
      </c>
      <c r="F242" s="50">
        <v>23.980778650491022</v>
      </c>
      <c r="G242" s="50">
        <v>10.960505068923846</v>
      </c>
      <c r="H242" s="50">
        <v>0</v>
      </c>
      <c r="I242" s="50">
        <v>0</v>
      </c>
      <c r="J242" s="50">
        <v>0</v>
      </c>
      <c r="K242" s="50">
        <v>0</v>
      </c>
      <c r="L242" s="50">
        <v>2.9084822599567173</v>
      </c>
      <c r="M242" s="50">
        <v>8.7916583163679682</v>
      </c>
      <c r="N242" s="50">
        <v>37.078910526370045</v>
      </c>
      <c r="O242" s="50">
        <v>0</v>
      </c>
      <c r="P242" s="50">
        <v>10.688394765091797</v>
      </c>
      <c r="R242" s="50">
        <v>28.963659995927877</v>
      </c>
      <c r="S242" s="50">
        <v>3.564493159252792</v>
      </c>
      <c r="T242" s="50">
        <v>11.19076033104327</v>
      </c>
      <c r="U242" s="50">
        <v>0</v>
      </c>
      <c r="V242" s="50">
        <v>10.869294678276821</v>
      </c>
      <c r="W242" s="50">
        <v>0</v>
      </c>
      <c r="X242" s="50">
        <v>0</v>
      </c>
      <c r="Y242" s="50">
        <v>0</v>
      </c>
      <c r="Z242" s="50">
        <v>2.7256647179011222</v>
      </c>
      <c r="AA242" s="50">
        <v>3.3720304139467396</v>
      </c>
      <c r="AB242" s="50">
        <v>0</v>
      </c>
      <c r="AC242" s="50">
        <v>3.2403659875290183</v>
      </c>
      <c r="AE242" s="50">
        <v>24.352746291893695</v>
      </c>
      <c r="AF242" s="50">
        <v>0</v>
      </c>
      <c r="AG242" s="50">
        <v>29.263453994643246</v>
      </c>
      <c r="AH242" s="50">
        <v>10.922438982124943</v>
      </c>
      <c r="AI242" s="50">
        <v>0</v>
      </c>
      <c r="AJ242" s="50">
        <v>0</v>
      </c>
      <c r="AK242" s="50">
        <v>0</v>
      </c>
      <c r="AL242" s="50">
        <v>0</v>
      </c>
      <c r="AM242" s="50">
        <v>2.6767018620792311</v>
      </c>
      <c r="AN242" s="50">
        <v>18.789341841980775</v>
      </c>
      <c r="AO242" s="50">
        <v>3.2643711235409114</v>
      </c>
      <c r="AP242" s="50">
        <v>33.526462646260974</v>
      </c>
      <c r="AR242" s="50">
        <v>18.327038333624731</v>
      </c>
      <c r="AS242" s="50">
        <v>0</v>
      </c>
      <c r="AT242" s="50">
        <v>0</v>
      </c>
      <c r="AU242" s="50">
        <v>2.4999761998191214</v>
      </c>
      <c r="AV242" s="50">
        <v>2.803112903031638</v>
      </c>
      <c r="AW242" s="50">
        <v>0</v>
      </c>
      <c r="AX242" s="50">
        <v>0</v>
      </c>
      <c r="AY242" s="50">
        <v>0</v>
      </c>
      <c r="AZ242" s="50">
        <v>0</v>
      </c>
      <c r="BA242" s="50">
        <v>0</v>
      </c>
      <c r="BB242" s="50">
        <v>0</v>
      </c>
      <c r="BC242" s="50">
        <v>0</v>
      </c>
      <c r="BE242" s="50">
        <v>48.372895596066954</v>
      </c>
      <c r="BF242" s="50">
        <v>23.497958826844439</v>
      </c>
      <c r="BG242" s="50">
        <v>89.543576109313378</v>
      </c>
      <c r="BH242" s="50">
        <v>47.611144235450077</v>
      </c>
      <c r="BI242" s="50">
        <v>8.789684437094607</v>
      </c>
      <c r="BJ242" s="50">
        <v>8.5491436728048011</v>
      </c>
      <c r="BK242" s="50">
        <v>16.752156699689085</v>
      </c>
      <c r="BL242" s="50">
        <v>27.399285370073898</v>
      </c>
      <c r="BM242" s="50">
        <v>34.542724648051326</v>
      </c>
      <c r="BN242" s="50">
        <v>70.549052403656376</v>
      </c>
      <c r="BO242" s="50">
        <v>20.652575440607695</v>
      </c>
      <c r="BP242" s="50">
        <v>17.837722113939289</v>
      </c>
      <c r="BR242" s="50">
        <v>46.47199927442751</v>
      </c>
      <c r="BS242" s="50">
        <v>34.438575799752513</v>
      </c>
      <c r="BT242" s="50">
        <v>17.976626531598427</v>
      </c>
      <c r="BU242" s="50">
        <v>0</v>
      </c>
      <c r="BV242" s="50">
        <v>8.6913667355732063</v>
      </c>
      <c r="BW242" s="50">
        <v>0</v>
      </c>
      <c r="BX242" s="50">
        <v>0</v>
      </c>
      <c r="BY242" s="50">
        <v>0</v>
      </c>
      <c r="BZ242" s="50">
        <v>9.698277372795749</v>
      </c>
      <c r="CA242" s="50">
        <v>10.46510690480277</v>
      </c>
      <c r="CB242" s="50">
        <v>18.447207527256211</v>
      </c>
      <c r="CC242" s="50">
        <v>55.975717277721536</v>
      </c>
      <c r="CE242" s="50">
        <v>0</v>
      </c>
      <c r="CF242" s="50">
        <v>16.730812347064589</v>
      </c>
      <c r="CG242" s="50">
        <v>11.447740727033018</v>
      </c>
      <c r="CH242" s="50">
        <v>3.4916613295565875</v>
      </c>
      <c r="CI242" s="50">
        <v>0</v>
      </c>
      <c r="CJ242" s="50">
        <v>0</v>
      </c>
      <c r="CK242" s="50">
        <v>0</v>
      </c>
      <c r="CL242" s="50">
        <v>0</v>
      </c>
      <c r="CM242" s="50">
        <v>0</v>
      </c>
      <c r="CN242" s="50">
        <v>3.1420270625965845</v>
      </c>
      <c r="CO242" s="50">
        <v>0</v>
      </c>
      <c r="CP242" s="50">
        <v>0</v>
      </c>
      <c r="CR242" s="50">
        <v>27.495366938008061</v>
      </c>
      <c r="CS242" s="50">
        <v>0</v>
      </c>
      <c r="CT242" s="50">
        <v>0</v>
      </c>
      <c r="CU242" s="50">
        <v>9.4392868004729635</v>
      </c>
      <c r="CV242" s="50">
        <v>0</v>
      </c>
      <c r="CW242" s="50">
        <v>0</v>
      </c>
      <c r="CX242" s="50">
        <v>0</v>
      </c>
      <c r="CY242" s="50">
        <v>0</v>
      </c>
      <c r="CZ242" s="50">
        <v>0</v>
      </c>
      <c r="DA242" s="50">
        <v>0</v>
      </c>
      <c r="DB242" s="50">
        <v>2.9201126940255908</v>
      </c>
      <c r="DC242" s="50">
        <v>0</v>
      </c>
      <c r="DD242" s="81"/>
      <c r="DE242" s="50">
        <v>3.3251611685765239</v>
      </c>
      <c r="DF242" s="50">
        <v>17.857521637188114</v>
      </c>
      <c r="DG242" s="50">
        <v>10.778591715472588</v>
      </c>
      <c r="DH242" s="50">
        <v>11.400727476947138</v>
      </c>
      <c r="DI242" s="50">
        <v>17.25535924312863</v>
      </c>
      <c r="DJ242" s="50">
        <v>8.8120723755225701</v>
      </c>
      <c r="DK242" s="50">
        <v>0</v>
      </c>
      <c r="DL242" s="50">
        <v>0</v>
      </c>
      <c r="DM242" s="50">
        <v>0</v>
      </c>
      <c r="DN242" s="50">
        <v>0</v>
      </c>
      <c r="DO242" s="50">
        <v>11.231770982293062</v>
      </c>
      <c r="DP242" s="50">
        <v>9.0286659660223236</v>
      </c>
      <c r="DQ242" s="81"/>
      <c r="DS242" s="50">
        <v>62.22587324139004</v>
      </c>
      <c r="DT242" s="50">
        <v>17.250519935151843</v>
      </c>
      <c r="DU242" s="50">
        <v>28.567129407137898</v>
      </c>
      <c r="DV242" s="50">
        <v>3.1856517797892558</v>
      </c>
      <c r="DW242" s="50">
        <v>17.803108173835088</v>
      </c>
      <c r="DX242" s="50">
        <v>9.7637568946377389</v>
      </c>
      <c r="DY242" s="50">
        <v>0</v>
      </c>
      <c r="DZ242" s="50">
        <v>2.5934771374161083</v>
      </c>
      <c r="EA242" s="50">
        <v>8.4892199874050167</v>
      </c>
      <c r="EB242" s="50">
        <v>24.175743379862158</v>
      </c>
      <c r="EC242" s="50">
        <v>18.155941251126052</v>
      </c>
      <c r="ED242" s="50">
        <v>61.30588205858259</v>
      </c>
      <c r="EF242" s="50">
        <v>201.26784606538473</v>
      </c>
      <c r="EG242" s="50">
        <v>80.187398079329114</v>
      </c>
      <c r="EH242" s="50">
        <v>52.178567452291226</v>
      </c>
      <c r="EI242" s="50">
        <v>11.620435724139409</v>
      </c>
      <c r="EJ242" s="50">
        <v>9.9205396926353959</v>
      </c>
      <c r="EK242" s="50">
        <v>34.659620402348679</v>
      </c>
      <c r="EL242" s="50">
        <v>27.447298125582126</v>
      </c>
      <c r="EM242" s="50">
        <v>10.643485602241642</v>
      </c>
      <c r="EN242" s="50">
        <v>77.220108273335214</v>
      </c>
      <c r="EO242" s="50">
        <v>122.35920514736293</v>
      </c>
      <c r="EP242" s="50">
        <v>182.76288847173626</v>
      </c>
      <c r="EQ242" s="50">
        <v>164.94172460073966</v>
      </c>
      <c r="ES242" s="50">
        <v>0</v>
      </c>
      <c r="ET242" s="50">
        <v>0</v>
      </c>
      <c r="EU242" s="50">
        <v>0</v>
      </c>
      <c r="EV242" s="50">
        <v>0</v>
      </c>
      <c r="EW242" s="50">
        <v>0</v>
      </c>
      <c r="EX242" s="50">
        <v>0</v>
      </c>
      <c r="EY242" s="50">
        <v>0</v>
      </c>
      <c r="EZ242" s="50">
        <v>0</v>
      </c>
      <c r="FA242" s="50">
        <v>0</v>
      </c>
      <c r="FB242" s="50">
        <v>0</v>
      </c>
      <c r="FC242" s="50">
        <v>0</v>
      </c>
      <c r="FD242" s="50">
        <v>0</v>
      </c>
      <c r="FF242" s="50">
        <v>265.04537503660771</v>
      </c>
      <c r="FG242" s="50">
        <v>146.1889559507155</v>
      </c>
      <c r="FH242" s="50">
        <v>272.83226338403432</v>
      </c>
      <c r="FI242" s="50">
        <v>113.15296913793831</v>
      </c>
      <c r="FJ242" s="50">
        <v>60.06602576498242</v>
      </c>
      <c r="FK242" s="50">
        <v>0</v>
      </c>
      <c r="FL242" s="50">
        <v>16.35671246988673</v>
      </c>
      <c r="FM242" s="50">
        <v>36.783540885855388</v>
      </c>
      <c r="FN242" s="50">
        <v>56.31318739716987</v>
      </c>
      <c r="FO242" s="50">
        <v>112.16435251121551</v>
      </c>
      <c r="FP242" s="50">
        <v>142.82127499215383</v>
      </c>
      <c r="FQ242" s="50">
        <v>213.75194492464666</v>
      </c>
      <c r="FS242" s="50">
        <v>10.892049649288502</v>
      </c>
      <c r="FT242" s="50">
        <v>0</v>
      </c>
      <c r="FU242" s="50">
        <v>2.9013768504146094</v>
      </c>
      <c r="FV242" s="50">
        <v>0</v>
      </c>
      <c r="FW242" s="50">
        <v>0</v>
      </c>
      <c r="FX242" s="50">
        <v>0</v>
      </c>
      <c r="FY242" s="50">
        <v>0</v>
      </c>
      <c r="FZ242" s="50">
        <v>0</v>
      </c>
      <c r="GA242" s="50">
        <v>0</v>
      </c>
      <c r="GB242" s="50">
        <v>0</v>
      </c>
      <c r="GC242" s="50">
        <v>0</v>
      </c>
      <c r="GD242" s="50">
        <v>10.50951323992307</v>
      </c>
    </row>
    <row r="243" spans="4:186" ht="15.75" thickBot="1" x14ac:dyDescent="0.3">
      <c r="D243" s="39">
        <v>0</v>
      </c>
      <c r="E243" s="50">
        <v>30.586475103227819</v>
      </c>
      <c r="F243" s="50">
        <v>10.863610891737833</v>
      </c>
      <c r="G243" s="50">
        <v>9.8564904956031061</v>
      </c>
      <c r="H243" s="50">
        <v>0</v>
      </c>
      <c r="I243" s="50">
        <v>0</v>
      </c>
      <c r="J243" s="50">
        <v>0</v>
      </c>
      <c r="K243" s="50">
        <v>0</v>
      </c>
      <c r="L243" s="50">
        <v>0</v>
      </c>
      <c r="M243" s="50">
        <v>2.8109837764930892</v>
      </c>
      <c r="N243" s="50">
        <v>37.495078295233341</v>
      </c>
      <c r="O243" s="50">
        <v>0</v>
      </c>
      <c r="P243" s="50">
        <v>9.5195461410142155</v>
      </c>
      <c r="R243" s="50">
        <v>23.693412200306824</v>
      </c>
      <c r="S243" s="50">
        <v>3.4309501159735478</v>
      </c>
      <c r="T243" s="50">
        <v>10.778591715472588</v>
      </c>
      <c r="U243" s="50">
        <v>0</v>
      </c>
      <c r="V243" s="50">
        <v>10.733430077192969</v>
      </c>
      <c r="W243" s="50">
        <v>0</v>
      </c>
      <c r="X243" s="50">
        <v>0</v>
      </c>
      <c r="Y243" s="50">
        <v>0</v>
      </c>
      <c r="Z243" s="50">
        <v>2.648988172726745</v>
      </c>
      <c r="AA243" s="50">
        <v>3.3173921035708949</v>
      </c>
      <c r="AB243" s="50">
        <v>0</v>
      </c>
      <c r="AC243" s="50">
        <v>2.7610013341684025</v>
      </c>
      <c r="AE243" s="50">
        <v>26.827492838824153</v>
      </c>
      <c r="AF243" s="50">
        <v>0</v>
      </c>
      <c r="AG243" s="50">
        <v>32.106967920699987</v>
      </c>
      <c r="AH243" s="50">
        <v>3.5166214832003022</v>
      </c>
      <c r="AI243" s="50">
        <v>0</v>
      </c>
      <c r="AJ243" s="50">
        <v>0</v>
      </c>
      <c r="AK243" s="50">
        <v>0</v>
      </c>
      <c r="AL243" s="50">
        <v>0</v>
      </c>
      <c r="AM243" s="50">
        <v>8.5691807201443844</v>
      </c>
      <c r="AN243" s="50">
        <v>23.649884815852054</v>
      </c>
      <c r="AO243" s="50">
        <v>3.2723136288786514</v>
      </c>
      <c r="AP243" s="50">
        <v>33.415814344110871</v>
      </c>
      <c r="AR243" s="50">
        <v>17.69953508353959</v>
      </c>
      <c r="AS243" s="50">
        <v>0</v>
      </c>
      <c r="AT243" s="50">
        <v>0</v>
      </c>
      <c r="AU243" s="50">
        <v>0</v>
      </c>
      <c r="AV243" s="50">
        <v>0</v>
      </c>
      <c r="AW243" s="50">
        <v>0</v>
      </c>
      <c r="AX243" s="50">
        <v>0</v>
      </c>
      <c r="AY243" s="50">
        <v>0</v>
      </c>
      <c r="AZ243" s="50">
        <v>0</v>
      </c>
      <c r="BA243" s="50">
        <v>0</v>
      </c>
      <c r="BB243" s="50">
        <v>0</v>
      </c>
      <c r="BC243" s="50">
        <v>0</v>
      </c>
      <c r="BE243" s="50">
        <v>40.057638703313557</v>
      </c>
      <c r="BF243" s="50">
        <v>18.596629971393686</v>
      </c>
      <c r="BG243" s="50">
        <v>73.411385957883056</v>
      </c>
      <c r="BH243" s="50">
        <v>39.363228200207821</v>
      </c>
      <c r="BI243" s="50">
        <v>9.7503554771537289</v>
      </c>
      <c r="BJ243" s="50">
        <v>3.3443767026934634</v>
      </c>
      <c r="BK243" s="50">
        <v>11.66090013015817</v>
      </c>
      <c r="BL243" s="50">
        <v>18.468468233034024</v>
      </c>
      <c r="BM243" s="50">
        <v>33.38819036010549</v>
      </c>
      <c r="BN243" s="50">
        <v>76.5487677122088</v>
      </c>
      <c r="BO243" s="50">
        <v>18.964389254698759</v>
      </c>
      <c r="BP243" s="50">
        <v>20.298177449073904</v>
      </c>
      <c r="BR243" s="50">
        <v>46.959951302683109</v>
      </c>
      <c r="BS243" s="50">
        <v>35.129840653794048</v>
      </c>
      <c r="BT243" s="50">
        <v>16.718962211269087</v>
      </c>
      <c r="BU243" s="50">
        <v>0</v>
      </c>
      <c r="BV243" s="50">
        <v>2.5803234323454274</v>
      </c>
      <c r="BW243" s="50">
        <v>0</v>
      </c>
      <c r="BX243" s="50">
        <v>0</v>
      </c>
      <c r="BY243" s="50">
        <v>0</v>
      </c>
      <c r="BZ243" s="50">
        <v>9.4821276738331957</v>
      </c>
      <c r="CA243" s="50">
        <v>8.8292181910465626</v>
      </c>
      <c r="CB243" s="50">
        <v>16.986866677100533</v>
      </c>
      <c r="CC243" s="50">
        <v>74.675395544756924</v>
      </c>
      <c r="CE243" s="50">
        <v>0</v>
      </c>
      <c r="CF243" s="50">
        <v>10.738262778640996</v>
      </c>
      <c r="CG243" s="50">
        <v>10.15776006021472</v>
      </c>
      <c r="CH243" s="50">
        <v>3.0320301052827645</v>
      </c>
      <c r="CI243" s="50">
        <v>0</v>
      </c>
      <c r="CJ243" s="50">
        <v>0</v>
      </c>
      <c r="CK243" s="50">
        <v>0</v>
      </c>
      <c r="CL243" s="50">
        <v>0</v>
      </c>
      <c r="CM243" s="50">
        <v>0</v>
      </c>
      <c r="CN243" s="50">
        <v>3.4352050004369952</v>
      </c>
      <c r="CO243" s="50">
        <v>0</v>
      </c>
      <c r="CP243" s="50">
        <v>0</v>
      </c>
      <c r="CR243" s="50">
        <v>19.295831215681261</v>
      </c>
      <c r="CS243" s="50">
        <v>0</v>
      </c>
      <c r="CT243" s="50">
        <v>3.1495199697680603</v>
      </c>
      <c r="CU243" s="50">
        <v>9.6547874046601461</v>
      </c>
      <c r="CV243" s="50">
        <v>0</v>
      </c>
      <c r="CW243" s="50">
        <v>0</v>
      </c>
      <c r="CX243" s="50">
        <v>0</v>
      </c>
      <c r="CY243" s="50">
        <v>0</v>
      </c>
      <c r="CZ243" s="50">
        <v>2.473498297088438</v>
      </c>
      <c r="DA243" s="50">
        <v>0</v>
      </c>
      <c r="DB243" s="50">
        <v>2.9274867125013797</v>
      </c>
      <c r="DC243" s="50">
        <v>0</v>
      </c>
      <c r="DD243" s="81"/>
      <c r="DE243" s="50">
        <v>3.2710317092162056</v>
      </c>
      <c r="DF243" s="50">
        <v>16.293745298513898</v>
      </c>
      <c r="DG243" s="50">
        <v>3.5883962888475103</v>
      </c>
      <c r="DH243" s="50">
        <v>10.434834631095873</v>
      </c>
      <c r="DI243" s="50">
        <v>19.077664347440411</v>
      </c>
      <c r="DJ243" s="50">
        <v>2.6352033530636336</v>
      </c>
      <c r="DK243" s="50">
        <v>0</v>
      </c>
      <c r="DL243" s="50">
        <v>0</v>
      </c>
      <c r="DM243" s="50">
        <v>0</v>
      </c>
      <c r="DN243" s="50">
        <v>0</v>
      </c>
      <c r="DO243" s="50">
        <v>15.737027872403235</v>
      </c>
      <c r="DP243" s="50">
        <v>15.869086161588626</v>
      </c>
      <c r="DQ243" s="81"/>
      <c r="DS243" s="50">
        <v>61.305882058582569</v>
      </c>
      <c r="DT243" s="50">
        <v>11.505001780167218</v>
      </c>
      <c r="DU243" s="50">
        <v>24.397131602291637</v>
      </c>
      <c r="DV243" s="50">
        <v>3.5417003061312049</v>
      </c>
      <c r="DW243" s="50">
        <v>18.610623877612589</v>
      </c>
      <c r="DX243" s="50">
        <v>8.9558562915299369</v>
      </c>
      <c r="DY243" s="50">
        <v>0</v>
      </c>
      <c r="DZ243" s="50">
        <v>2.7479712947747514</v>
      </c>
      <c r="EA243" s="50">
        <v>2.655898573176632</v>
      </c>
      <c r="EB243" s="50">
        <v>25.15995501669682</v>
      </c>
      <c r="EC243" s="50">
        <v>17.939515104097225</v>
      </c>
      <c r="ED243" s="50">
        <v>57.158819576151842</v>
      </c>
      <c r="EF243" s="50">
        <v>203.07607877803682</v>
      </c>
      <c r="EG243" s="50">
        <v>78.384658330589971</v>
      </c>
      <c r="EH243" s="50">
        <v>49.017859100262335</v>
      </c>
      <c r="EI243" s="50">
        <v>10.572636988268808</v>
      </c>
      <c r="EJ243" s="50">
        <v>10.157760060214727</v>
      </c>
      <c r="EK243" s="50">
        <v>36.505373560257148</v>
      </c>
      <c r="EL243" s="50">
        <v>26.544604219798238</v>
      </c>
      <c r="EM243" s="50">
        <v>9.9633929367401279</v>
      </c>
      <c r="EN243" s="50">
        <v>71.184890317754181</v>
      </c>
      <c r="EO243" s="50">
        <v>116.78594029069939</v>
      </c>
      <c r="EP243" s="50">
        <v>184.2457444625415</v>
      </c>
      <c r="EQ243" s="50">
        <v>166.28726571421598</v>
      </c>
      <c r="ES243" s="50">
        <v>0</v>
      </c>
      <c r="ET243" s="50">
        <v>0</v>
      </c>
      <c r="EU243" s="50">
        <v>0</v>
      </c>
      <c r="EV243" s="50">
        <v>0</v>
      </c>
      <c r="EW243" s="50">
        <v>0</v>
      </c>
      <c r="EX243" s="50">
        <v>0</v>
      </c>
      <c r="EY243" s="50">
        <v>0</v>
      </c>
      <c r="EZ243" s="50">
        <v>0</v>
      </c>
      <c r="FA243" s="50">
        <v>0</v>
      </c>
      <c r="FB243" s="50">
        <v>0</v>
      </c>
      <c r="FC243" s="50">
        <v>0</v>
      </c>
      <c r="FD243" s="50">
        <v>0</v>
      </c>
      <c r="FF243" s="50">
        <v>254.08846583183092</v>
      </c>
      <c r="FG243" s="50">
        <v>171.61955169566474</v>
      </c>
      <c r="FH243" s="50">
        <v>283.52164137383011</v>
      </c>
      <c r="FI243" s="50">
        <v>109.13925181452586</v>
      </c>
      <c r="FJ243" s="50">
        <v>59.90198573074948</v>
      </c>
      <c r="FK243" s="50">
        <v>0</v>
      </c>
      <c r="FL243" s="50">
        <v>18.151268709006633</v>
      </c>
      <c r="FM243" s="50">
        <v>41.906623132149967</v>
      </c>
      <c r="FN243" s="50">
        <v>73.960596053168231</v>
      </c>
      <c r="FO243" s="50">
        <v>89.65527286498272</v>
      </c>
      <c r="FP243" s="50">
        <v>126.218494691228</v>
      </c>
      <c r="FQ243" s="50">
        <v>204.60631597375914</v>
      </c>
      <c r="FS243" s="50">
        <v>11.70862544676493</v>
      </c>
      <c r="FT243" s="50">
        <v>0</v>
      </c>
      <c r="FU243" s="50">
        <v>0</v>
      </c>
      <c r="FV243" s="50">
        <v>0</v>
      </c>
      <c r="FW243" s="50">
        <v>0</v>
      </c>
      <c r="FX243" s="50">
        <v>0</v>
      </c>
      <c r="FY243" s="50">
        <v>0</v>
      </c>
      <c r="FZ243" s="50">
        <v>0</v>
      </c>
      <c r="GA243" s="50">
        <v>0</v>
      </c>
      <c r="GB243" s="50">
        <v>0</v>
      </c>
      <c r="GC243" s="50">
        <v>0</v>
      </c>
      <c r="GD243" s="50">
        <v>8.7306053524713771</v>
      </c>
    </row>
  </sheetData>
  <sheetProtection sheet="1" objects="1" scenarios="1" selectLockedCells="1" selectUnlockedCells="1"/>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E135"/>
  <sheetViews>
    <sheetView zoomScale="80" zoomScaleNormal="80" workbookViewId="0">
      <selection activeCell="L1" sqref="L1"/>
    </sheetView>
  </sheetViews>
  <sheetFormatPr defaultRowHeight="15" x14ac:dyDescent="0.25"/>
  <cols>
    <col min="1" max="1" width="18.7109375" style="27" bestFit="1" customWidth="1"/>
    <col min="2" max="2" width="13.140625" style="27" bestFit="1" customWidth="1"/>
    <col min="3" max="3" width="9" style="33" customWidth="1"/>
    <col min="4" max="4" width="10.85546875" style="234" bestFit="1" customWidth="1"/>
    <col min="5" max="16" width="10.28515625" style="234" customWidth="1"/>
    <col min="17" max="17" width="10.28515625" style="33" customWidth="1"/>
    <col min="18" max="18" width="10.85546875" style="33" bestFit="1" customWidth="1"/>
    <col min="19" max="19" width="9.85546875" style="33" bestFit="1" customWidth="1"/>
    <col min="20" max="20" width="9.140625" style="33" bestFit="1" customWidth="1"/>
    <col min="21" max="26" width="8.140625" style="33" bestFit="1" customWidth="1"/>
    <col min="27" max="27" width="10.85546875" style="33" bestFit="1" customWidth="1"/>
    <col min="28" max="28" width="8.140625" style="33" bestFit="1" customWidth="1"/>
    <col min="29" max="29" width="10.5703125" style="33" bestFit="1" customWidth="1"/>
    <col min="30" max="30" width="10.28515625" style="33" bestFit="1" customWidth="1"/>
    <col min="31" max="31" width="9.140625" style="33" customWidth="1"/>
    <col min="32" max="32" width="10.85546875" style="33" bestFit="1" customWidth="1"/>
    <col min="33" max="33" width="8.5703125" style="33" bestFit="1" customWidth="1"/>
    <col min="34" max="34" width="9.140625" style="33" bestFit="1" customWidth="1"/>
    <col min="35" max="40" width="8.140625" style="33" bestFit="1" customWidth="1"/>
    <col min="41" max="41" width="10.85546875" style="33" bestFit="1" customWidth="1"/>
    <col min="42" max="42" width="8.140625" style="33" bestFit="1" customWidth="1"/>
    <col min="43" max="43" width="10.5703125" style="33" bestFit="1" customWidth="1"/>
    <col min="44" max="44" width="10.28515625" style="33" bestFit="1" customWidth="1"/>
    <col min="45" max="45" width="9" style="33" customWidth="1"/>
    <col min="46" max="46" width="10.85546875" style="33" bestFit="1" customWidth="1"/>
    <col min="47" max="47" width="8.140625" style="33" bestFit="1" customWidth="1"/>
    <col min="48" max="48" width="9.140625" style="33" bestFit="1" customWidth="1"/>
    <col min="49" max="54" width="8.140625" style="33" bestFit="1" customWidth="1"/>
    <col min="55" max="55" width="10.85546875" style="33" bestFit="1" customWidth="1"/>
    <col min="56" max="56" width="8.140625" style="33" bestFit="1" customWidth="1"/>
    <col min="57" max="57" width="10.5703125" style="33" bestFit="1" customWidth="1"/>
    <col min="58" max="58" width="10.28515625" style="33" bestFit="1" customWidth="1"/>
    <col min="59" max="59" width="10.28515625" style="33" customWidth="1"/>
    <col min="60" max="60" width="10.85546875" style="33" bestFit="1" customWidth="1"/>
    <col min="61" max="61" width="12.140625" style="33" bestFit="1" customWidth="1"/>
    <col min="62" max="62" width="9.140625" style="33" bestFit="1" customWidth="1"/>
    <col min="63" max="68" width="8.140625" style="33" bestFit="1" customWidth="1"/>
    <col min="69" max="69" width="10.85546875" style="33" bestFit="1" customWidth="1"/>
    <col min="70" max="70" width="8.140625" style="33" bestFit="1" customWidth="1"/>
    <col min="71" max="71" width="10.5703125" style="33" bestFit="1" customWidth="1"/>
    <col min="72" max="73" width="10.28515625" style="33" customWidth="1"/>
    <col min="74" max="74" width="10.85546875" style="33" bestFit="1" customWidth="1"/>
    <col min="75" max="75" width="22.7109375" style="33" bestFit="1" customWidth="1"/>
    <col min="76" max="76" width="9.140625" style="33" bestFit="1" customWidth="1"/>
    <col min="77" max="82" width="8.140625" style="33" bestFit="1" customWidth="1"/>
    <col min="83" max="83" width="10.85546875" style="33" bestFit="1" customWidth="1"/>
    <col min="84" max="84" width="8.140625" style="33" bestFit="1" customWidth="1"/>
    <col min="85" max="85" width="10.5703125" style="33" bestFit="1" customWidth="1"/>
    <col min="86" max="86" width="10.28515625" style="33" bestFit="1" customWidth="1"/>
    <col min="87" max="87" width="10.28515625" style="33" customWidth="1"/>
    <col min="88" max="88" width="10.85546875" style="33" bestFit="1" customWidth="1"/>
    <col min="89" max="89" width="8.140625" style="33" bestFit="1" customWidth="1"/>
    <col min="90" max="90" width="9.140625" style="33" bestFit="1" customWidth="1"/>
    <col min="91" max="96" width="8.140625" style="33" bestFit="1" customWidth="1"/>
    <col min="97" max="97" width="10.85546875" style="33" bestFit="1" customWidth="1"/>
    <col min="98" max="98" width="8.140625" style="33" bestFit="1" customWidth="1"/>
    <col min="99" max="99" width="10.5703125" style="33" bestFit="1" customWidth="1"/>
    <col min="100" max="101" width="10.28515625" style="33" customWidth="1"/>
    <col min="116" max="116" width="10.85546875" style="33" bestFit="1" customWidth="1"/>
    <col min="117" max="117" width="10.28515625" style="33" bestFit="1" customWidth="1"/>
    <col min="118" max="118" width="9.140625" style="33" bestFit="1" customWidth="1"/>
    <col min="119" max="124" width="8.140625" style="33" bestFit="1" customWidth="1"/>
    <col min="125" max="125" width="10.85546875" style="33" bestFit="1" customWidth="1"/>
    <col min="126" max="126" width="8.140625" style="33" bestFit="1" customWidth="1"/>
    <col min="127" max="127" width="10.5703125" style="33" bestFit="1" customWidth="1"/>
    <col min="128" max="144" width="10.28515625" style="33" customWidth="1"/>
    <col min="145" max="145" width="10.85546875" style="27" bestFit="1" customWidth="1"/>
    <col min="146" max="146" width="8.5703125" style="27" bestFit="1" customWidth="1"/>
    <col min="147" max="147" width="9.140625" style="27" bestFit="1" customWidth="1"/>
    <col min="148" max="153" width="8.140625" style="27" bestFit="1" customWidth="1"/>
    <col min="154" max="154" width="10.85546875" style="27" bestFit="1" customWidth="1"/>
    <col min="155" max="155" width="8.140625" style="27" bestFit="1" customWidth="1"/>
    <col min="156" max="156" width="10.5703125" style="27" bestFit="1" customWidth="1"/>
    <col min="157" max="157" width="10.28515625" style="27" bestFit="1" customWidth="1"/>
    <col min="158" max="158" width="9" style="27" customWidth="1"/>
    <col min="159" max="159" width="10.85546875" style="27" bestFit="1" customWidth="1"/>
    <col min="160" max="160" width="8" style="27" bestFit="1" customWidth="1"/>
    <col min="161" max="161" width="9.140625" style="27"/>
    <col min="162" max="167" width="8.140625" style="27" bestFit="1" customWidth="1"/>
    <col min="168" max="168" width="10.85546875" style="27" bestFit="1" customWidth="1"/>
    <col min="169" max="169" width="8.140625" style="27" bestFit="1" customWidth="1"/>
    <col min="170" max="170" width="10.5703125" style="27" bestFit="1" customWidth="1"/>
    <col min="171" max="171" width="10.28515625" style="27" bestFit="1" customWidth="1"/>
    <col min="172" max="172" width="9.140625" style="27"/>
    <col min="173" max="173" width="10.85546875" style="27" bestFit="1" customWidth="1"/>
    <col min="174" max="174" width="17" style="27" bestFit="1" customWidth="1"/>
    <col min="175" max="175" width="9.140625" style="27"/>
    <col min="176" max="181" width="8.140625" style="27" bestFit="1" customWidth="1"/>
    <col min="182" max="182" width="10.85546875" style="27" bestFit="1" customWidth="1"/>
    <col min="183" max="183" width="8.140625" style="27" bestFit="1" customWidth="1"/>
    <col min="184" max="184" width="10.5703125" style="27" bestFit="1" customWidth="1"/>
    <col min="185" max="185" width="10.28515625" style="27" bestFit="1" customWidth="1"/>
    <col min="186" max="186" width="9.140625" style="27"/>
    <col min="187" max="187" width="10.85546875" style="27" bestFit="1" customWidth="1"/>
    <col min="188" max="188" width="8.140625" style="27" bestFit="1" customWidth="1"/>
    <col min="189" max="189" width="9.140625" style="27"/>
    <col min="190" max="195" width="8.140625" style="27" bestFit="1" customWidth="1"/>
    <col min="196" max="196" width="10.85546875" style="27" bestFit="1" customWidth="1"/>
    <col min="197" max="197" width="8.140625" style="27" bestFit="1" customWidth="1"/>
    <col min="198" max="198" width="10.5703125" style="27" bestFit="1" customWidth="1"/>
    <col min="199" max="199" width="10.28515625" style="27" bestFit="1" customWidth="1"/>
    <col min="200" max="200" width="9.140625" style="27"/>
    <col min="201" max="201" width="10.85546875" style="27" bestFit="1" customWidth="1"/>
    <col min="202" max="202" width="8.140625" style="27" bestFit="1" customWidth="1"/>
    <col min="203" max="203" width="9.140625" style="27"/>
    <col min="204" max="209" width="8.140625" style="27" bestFit="1" customWidth="1"/>
    <col min="210" max="210" width="10.85546875" style="27" bestFit="1" customWidth="1"/>
    <col min="211" max="211" width="8.140625" style="27" bestFit="1" customWidth="1"/>
    <col min="212" max="212" width="10.5703125" style="27" bestFit="1" customWidth="1"/>
    <col min="213" max="213" width="10.28515625" style="27" bestFit="1" customWidth="1"/>
  </cols>
  <sheetData>
    <row r="1" spans="1:213" ht="18" thickBot="1" x14ac:dyDescent="0.3">
      <c r="A1" s="28" t="s">
        <v>66</v>
      </c>
      <c r="B1" s="238">
        <f>Tool!$L$11</f>
        <v>22.5</v>
      </c>
      <c r="C1" s="29"/>
      <c r="D1" s="233"/>
      <c r="E1" s="233"/>
      <c r="F1" s="233"/>
      <c r="G1" s="233"/>
      <c r="H1" s="233"/>
      <c r="I1" s="233"/>
      <c r="J1" s="233"/>
      <c r="K1" s="233"/>
      <c r="L1" s="233"/>
      <c r="M1" s="233"/>
      <c r="N1" s="233"/>
      <c r="O1" s="233"/>
      <c r="P1" s="233"/>
      <c r="Q1" s="76"/>
      <c r="T1" s="2"/>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76"/>
      <c r="DL1" s="27"/>
      <c r="DM1" s="27"/>
      <c r="DN1" s="27"/>
      <c r="DO1" s="27"/>
      <c r="DP1" s="27"/>
      <c r="DQ1" s="27"/>
      <c r="DR1" s="27"/>
      <c r="DS1" s="27"/>
      <c r="DT1" s="27"/>
      <c r="DU1" s="27"/>
      <c r="DV1" s="27"/>
      <c r="DW1" s="27"/>
      <c r="DX1" s="27"/>
      <c r="DY1" s="76"/>
      <c r="DZ1" s="76"/>
      <c r="EA1" s="76"/>
      <c r="EB1" s="76"/>
      <c r="EC1" s="76"/>
      <c r="ED1" s="76"/>
      <c r="EE1" s="76"/>
      <c r="EF1" s="76"/>
      <c r="EG1" s="76"/>
      <c r="EH1" s="76"/>
      <c r="EI1" s="76"/>
      <c r="EJ1" s="76"/>
      <c r="EK1" s="76"/>
      <c r="EL1" s="76"/>
      <c r="EM1" s="76"/>
      <c r="EN1" s="27"/>
    </row>
    <row r="2" spans="1:213" ht="15.75" thickBot="1" x14ac:dyDescent="0.3">
      <c r="A2" s="28" t="s">
        <v>73</v>
      </c>
      <c r="B2" s="238">
        <f>Tool!$L$12</f>
        <v>45</v>
      </c>
      <c r="C2" s="29"/>
      <c r="D2" s="233"/>
      <c r="E2" s="233"/>
      <c r="F2" s="233"/>
      <c r="G2" s="233"/>
      <c r="H2" s="233"/>
      <c r="I2" s="233"/>
      <c r="J2" s="233"/>
      <c r="K2" s="233"/>
      <c r="L2" s="233"/>
      <c r="M2" s="233"/>
      <c r="N2" s="233"/>
      <c r="O2" s="233"/>
      <c r="P2" s="233"/>
      <c r="Q2" s="76"/>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76"/>
      <c r="DL2" s="27"/>
      <c r="DM2" s="27"/>
      <c r="DN2" s="27"/>
      <c r="DO2" s="27"/>
      <c r="DP2" s="27"/>
      <c r="DQ2" s="27"/>
      <c r="DR2" s="27"/>
      <c r="DS2" s="27"/>
      <c r="DT2" s="27"/>
      <c r="DU2" s="27"/>
      <c r="DV2" s="27"/>
      <c r="DW2" s="27"/>
      <c r="DX2" s="27"/>
      <c r="DY2" s="76"/>
      <c r="DZ2" s="76"/>
      <c r="EA2" s="76"/>
      <c r="EB2" s="76"/>
      <c r="EC2" s="76"/>
      <c r="ED2" s="76"/>
      <c r="EE2" s="76"/>
      <c r="EF2" s="76"/>
      <c r="EG2" s="76"/>
      <c r="EH2" s="76"/>
      <c r="EI2" s="76"/>
      <c r="EJ2" s="76"/>
      <c r="EK2" s="76"/>
      <c r="EL2" s="76"/>
      <c r="EM2" s="76"/>
      <c r="EN2" s="27"/>
    </row>
    <row r="3" spans="1:213" ht="15.75" thickBot="1" x14ac:dyDescent="0.3">
      <c r="A3" s="28" t="s">
        <v>67</v>
      </c>
      <c r="B3" s="238">
        <f>Tool!$L$13</f>
        <v>180</v>
      </c>
      <c r="C3" s="29"/>
      <c r="D3" s="233"/>
      <c r="G3" s="233"/>
      <c r="H3" s="233"/>
      <c r="I3" s="233"/>
      <c r="J3" s="233"/>
      <c r="K3" s="233"/>
      <c r="L3" s="233"/>
      <c r="M3" s="233"/>
      <c r="N3" s="233"/>
      <c r="O3" s="233"/>
      <c r="P3" s="233"/>
      <c r="Q3" s="76"/>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76"/>
      <c r="DL3" s="27"/>
      <c r="DM3" s="27"/>
      <c r="DN3" s="27"/>
      <c r="DO3" s="27"/>
      <c r="DP3" s="27"/>
      <c r="DQ3" s="27"/>
      <c r="DR3" s="27"/>
      <c r="DS3" s="27"/>
      <c r="DT3" s="27"/>
      <c r="DU3" s="27"/>
      <c r="DV3" s="27"/>
      <c r="DW3" s="27"/>
      <c r="DX3" s="27"/>
      <c r="DY3" s="76"/>
      <c r="DZ3" s="76"/>
      <c r="EA3" s="76"/>
      <c r="EB3" s="76"/>
      <c r="EC3" s="76"/>
      <c r="ED3" s="76"/>
      <c r="EE3" s="76"/>
      <c r="EF3" s="76"/>
      <c r="EG3" s="76"/>
      <c r="EH3" s="76"/>
      <c r="EI3" s="76"/>
      <c r="EJ3" s="76"/>
      <c r="EK3" s="76"/>
      <c r="EL3" s="76"/>
      <c r="EM3" s="76"/>
      <c r="EN3" s="27"/>
    </row>
    <row r="4" spans="1:213" ht="15.75" thickBot="1" x14ac:dyDescent="0.3">
      <c r="A4" s="30"/>
      <c r="D4" s="233"/>
      <c r="E4" s="233"/>
      <c r="F4" s="233"/>
      <c r="G4" s="233"/>
      <c r="H4" s="233"/>
      <c r="I4" s="233"/>
      <c r="J4" s="233"/>
      <c r="K4" s="233"/>
      <c r="L4" s="233"/>
      <c r="M4" s="233"/>
      <c r="N4" s="233"/>
      <c r="O4" s="233"/>
      <c r="P4" s="233"/>
      <c r="Q4" s="76"/>
      <c r="R4" s="27"/>
      <c r="S4" s="32"/>
      <c r="T4" s="2"/>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L4" s="27"/>
      <c r="CM4" s="27"/>
      <c r="CN4" s="27"/>
      <c r="CO4" s="27"/>
      <c r="CP4" s="27"/>
      <c r="CQ4" s="27"/>
      <c r="CR4" s="27"/>
      <c r="CS4" s="27"/>
      <c r="CT4" s="27"/>
      <c r="CU4" s="27"/>
      <c r="CV4" s="27"/>
      <c r="CW4" s="76"/>
      <c r="DL4" s="27"/>
      <c r="DM4" s="27"/>
      <c r="DN4" s="27"/>
      <c r="DO4" s="27"/>
      <c r="DP4" s="27"/>
      <c r="DQ4" s="27"/>
      <c r="DR4" s="27"/>
      <c r="DS4" s="27"/>
      <c r="DT4" s="27"/>
      <c r="DU4" s="27"/>
      <c r="DV4" s="27"/>
      <c r="DW4" s="27"/>
      <c r="DX4" s="27"/>
      <c r="DY4" s="76"/>
      <c r="DZ4" s="76"/>
      <c r="EA4" s="76"/>
      <c r="EB4" s="76"/>
      <c r="EC4" s="76"/>
      <c r="ED4" s="76"/>
      <c r="EE4" s="76"/>
      <c r="EF4" s="76"/>
      <c r="EG4" s="76"/>
      <c r="EH4" s="76"/>
      <c r="EI4" s="76"/>
      <c r="EJ4" s="76"/>
      <c r="EK4" s="76"/>
      <c r="EL4" s="76"/>
      <c r="EM4" s="76"/>
      <c r="EN4" s="27"/>
    </row>
    <row r="5" spans="1:213" ht="15.75" thickBot="1" x14ac:dyDescent="0.3">
      <c r="E5" s="235" t="s">
        <v>89</v>
      </c>
      <c r="F5" s="267" t="s">
        <v>176</v>
      </c>
      <c r="G5" s="268"/>
      <c r="H5" s="236"/>
      <c r="I5" s="236"/>
      <c r="J5" s="236"/>
      <c r="K5" s="236"/>
      <c r="L5" s="236"/>
      <c r="M5" s="236"/>
      <c r="N5" s="236"/>
      <c r="O5" s="236"/>
      <c r="P5" s="236"/>
      <c r="Q5" s="2"/>
      <c r="S5" s="232" t="s">
        <v>54</v>
      </c>
      <c r="U5" s="2"/>
      <c r="V5" s="2"/>
      <c r="W5" s="2"/>
      <c r="X5" s="2"/>
      <c r="Y5" s="2"/>
      <c r="Z5" s="2"/>
      <c r="AA5" s="2"/>
      <c r="AB5" s="2"/>
      <c r="AC5" s="2"/>
      <c r="AD5" s="2"/>
      <c r="AE5" s="2"/>
      <c r="AG5" s="20" t="s">
        <v>5</v>
      </c>
      <c r="AH5" s="2"/>
      <c r="AI5" s="2"/>
      <c r="AJ5" s="2"/>
      <c r="AK5" s="2"/>
      <c r="AL5" s="2"/>
      <c r="AM5" s="2"/>
      <c r="AN5" s="2"/>
      <c r="AO5" s="2"/>
      <c r="AP5" s="2"/>
      <c r="AQ5" s="2"/>
      <c r="AR5" s="2"/>
      <c r="AS5" s="2"/>
      <c r="AU5" s="20" t="s">
        <v>68</v>
      </c>
      <c r="AV5" s="2"/>
      <c r="AW5" s="2"/>
      <c r="AX5" s="2"/>
      <c r="AY5" s="2"/>
      <c r="AZ5" s="2"/>
      <c r="BA5" s="2"/>
      <c r="BB5" s="2"/>
      <c r="BC5" s="2"/>
      <c r="BD5" s="2"/>
      <c r="BE5" s="2"/>
      <c r="BF5" s="2"/>
      <c r="BG5" s="2"/>
      <c r="BI5" s="20" t="s">
        <v>56</v>
      </c>
      <c r="BJ5" s="2"/>
      <c r="BK5" s="2"/>
      <c r="BL5" s="2"/>
      <c r="BM5" s="2"/>
      <c r="BN5" s="2"/>
      <c r="BO5" s="2"/>
      <c r="BP5" s="2"/>
      <c r="BQ5" s="2"/>
      <c r="BR5" s="2"/>
      <c r="BS5" s="2"/>
      <c r="BT5" s="2"/>
      <c r="BU5" s="2"/>
      <c r="BW5" s="20" t="s">
        <v>57</v>
      </c>
      <c r="BX5" s="2"/>
      <c r="BY5" s="2"/>
      <c r="BZ5" s="2"/>
      <c r="CA5" s="2"/>
      <c r="CB5" s="2"/>
      <c r="CC5" s="2"/>
      <c r="CD5" s="2"/>
      <c r="CE5" s="2"/>
      <c r="CF5" s="2"/>
      <c r="CG5" s="2"/>
      <c r="CH5" s="2"/>
      <c r="CI5" s="2"/>
      <c r="CK5" s="20" t="s">
        <v>58</v>
      </c>
      <c r="CL5" s="2"/>
      <c r="CM5" s="2"/>
      <c r="CN5" s="2"/>
      <c r="CO5" s="2"/>
      <c r="CP5" s="2"/>
      <c r="CQ5" s="2"/>
      <c r="CR5" s="2"/>
      <c r="CS5" s="2"/>
      <c r="CT5" s="2"/>
      <c r="CU5" s="2"/>
      <c r="CV5" s="2"/>
      <c r="CW5" s="2"/>
      <c r="DM5" s="20" t="s">
        <v>59</v>
      </c>
      <c r="DN5" s="2"/>
      <c r="DO5" s="2"/>
      <c r="DP5" s="2"/>
      <c r="DQ5" s="2"/>
      <c r="DR5" s="2"/>
      <c r="DS5" s="2"/>
      <c r="DT5" s="2"/>
      <c r="DU5" s="2"/>
      <c r="DV5" s="2"/>
      <c r="DW5" s="2"/>
      <c r="DX5" s="2"/>
      <c r="DY5" s="2"/>
      <c r="DZ5" s="2"/>
      <c r="EA5" s="78" t="s">
        <v>90</v>
      </c>
      <c r="EB5" s="2"/>
      <c r="EC5" s="2"/>
      <c r="ED5" s="2"/>
      <c r="EE5" s="2"/>
      <c r="EF5" s="2"/>
      <c r="EG5" s="2"/>
      <c r="EH5" s="2"/>
      <c r="EI5" s="2"/>
      <c r="EJ5" s="2"/>
      <c r="EK5" s="2"/>
      <c r="EL5" s="2"/>
      <c r="EM5" s="2"/>
      <c r="EN5" s="2"/>
      <c r="EP5" s="20" t="s">
        <v>60</v>
      </c>
      <c r="FD5" s="20" t="s">
        <v>61</v>
      </c>
      <c r="FR5" s="20" t="s">
        <v>62</v>
      </c>
      <c r="GF5" s="20" t="s">
        <v>63</v>
      </c>
      <c r="GT5" s="20" t="s">
        <v>64</v>
      </c>
    </row>
    <row r="6" spans="1:213" ht="18" thickBot="1" x14ac:dyDescent="0.3">
      <c r="B6" s="23" t="s">
        <v>20</v>
      </c>
      <c r="C6" s="34"/>
      <c r="D6" s="237" t="s">
        <v>82</v>
      </c>
      <c r="E6" s="238" t="s">
        <v>4</v>
      </c>
      <c r="F6" s="238" t="s">
        <v>37</v>
      </c>
      <c r="G6" s="238" t="s">
        <v>38</v>
      </c>
      <c r="H6" s="238" t="s">
        <v>39</v>
      </c>
      <c r="I6" s="238" t="s">
        <v>40</v>
      </c>
      <c r="J6" s="238" t="s">
        <v>41</v>
      </c>
      <c r="K6" s="238" t="s">
        <v>42</v>
      </c>
      <c r="L6" s="238" t="s">
        <v>43</v>
      </c>
      <c r="M6" s="238" t="s">
        <v>44</v>
      </c>
      <c r="N6" s="238" t="s">
        <v>45</v>
      </c>
      <c r="O6" s="238" t="s">
        <v>46</v>
      </c>
      <c r="P6" s="238" t="s">
        <v>47</v>
      </c>
      <c r="Q6" s="82"/>
      <c r="R6" s="62" t="s">
        <v>82</v>
      </c>
      <c r="S6" s="45" t="s">
        <v>4</v>
      </c>
      <c r="T6" s="45" t="s">
        <v>37</v>
      </c>
      <c r="U6" s="45" t="s">
        <v>38</v>
      </c>
      <c r="V6" s="45" t="s">
        <v>39</v>
      </c>
      <c r="W6" s="45" t="s">
        <v>40</v>
      </c>
      <c r="X6" s="45" t="s">
        <v>41</v>
      </c>
      <c r="Y6" s="45" t="s">
        <v>42</v>
      </c>
      <c r="Z6" s="45" t="s">
        <v>43</v>
      </c>
      <c r="AA6" s="45" t="s">
        <v>44</v>
      </c>
      <c r="AB6" s="45" t="s">
        <v>45</v>
      </c>
      <c r="AC6" s="45" t="s">
        <v>46</v>
      </c>
      <c r="AD6" s="45" t="s">
        <v>47</v>
      </c>
      <c r="AE6" s="17"/>
      <c r="AF6" s="62" t="s">
        <v>82</v>
      </c>
      <c r="AG6" s="45" t="s">
        <v>4</v>
      </c>
      <c r="AH6" s="45" t="s">
        <v>37</v>
      </c>
      <c r="AI6" s="45" t="s">
        <v>38</v>
      </c>
      <c r="AJ6" s="45" t="s">
        <v>39</v>
      </c>
      <c r="AK6" s="45" t="s">
        <v>40</v>
      </c>
      <c r="AL6" s="45" t="s">
        <v>41</v>
      </c>
      <c r="AM6" s="45" t="s">
        <v>42</v>
      </c>
      <c r="AN6" s="45" t="s">
        <v>43</v>
      </c>
      <c r="AO6" s="45" t="s">
        <v>44</v>
      </c>
      <c r="AP6" s="45" t="s">
        <v>45</v>
      </c>
      <c r="AQ6" s="45" t="s">
        <v>46</v>
      </c>
      <c r="AR6" s="45" t="s">
        <v>47</v>
      </c>
      <c r="AT6" s="62" t="s">
        <v>82</v>
      </c>
      <c r="AU6" s="45" t="s">
        <v>4</v>
      </c>
      <c r="AV6" s="45" t="s">
        <v>37</v>
      </c>
      <c r="AW6" s="45" t="s">
        <v>38</v>
      </c>
      <c r="AX6" s="45" t="s">
        <v>39</v>
      </c>
      <c r="AY6" s="45" t="s">
        <v>40</v>
      </c>
      <c r="AZ6" s="45" t="s">
        <v>41</v>
      </c>
      <c r="BA6" s="45" t="s">
        <v>42</v>
      </c>
      <c r="BB6" s="45" t="s">
        <v>43</v>
      </c>
      <c r="BC6" s="45" t="s">
        <v>44</v>
      </c>
      <c r="BD6" s="45" t="s">
        <v>45</v>
      </c>
      <c r="BE6" s="45" t="s">
        <v>46</v>
      </c>
      <c r="BF6" s="45" t="s">
        <v>47</v>
      </c>
      <c r="BH6" s="62" t="s">
        <v>82</v>
      </c>
      <c r="BI6" s="45" t="s">
        <v>4</v>
      </c>
      <c r="BJ6" s="45" t="s">
        <v>37</v>
      </c>
      <c r="BK6" s="45" t="s">
        <v>38</v>
      </c>
      <c r="BL6" s="45" t="s">
        <v>39</v>
      </c>
      <c r="BM6" s="45" t="s">
        <v>40</v>
      </c>
      <c r="BN6" s="45" t="s">
        <v>41</v>
      </c>
      <c r="BO6" s="45" t="s">
        <v>42</v>
      </c>
      <c r="BP6" s="45" t="s">
        <v>43</v>
      </c>
      <c r="BQ6" s="45" t="s">
        <v>44</v>
      </c>
      <c r="BR6" s="45" t="s">
        <v>45</v>
      </c>
      <c r="BS6" s="45" t="s">
        <v>46</v>
      </c>
      <c r="BT6" s="45" t="s">
        <v>47</v>
      </c>
      <c r="BU6" s="27"/>
      <c r="BV6" s="62" t="s">
        <v>82</v>
      </c>
      <c r="BW6" s="45" t="s">
        <v>4</v>
      </c>
      <c r="BX6" s="45" t="s">
        <v>37</v>
      </c>
      <c r="BY6" s="45" t="s">
        <v>38</v>
      </c>
      <c r="BZ6" s="45" t="s">
        <v>39</v>
      </c>
      <c r="CA6" s="45" t="s">
        <v>40</v>
      </c>
      <c r="CB6" s="45" t="s">
        <v>41</v>
      </c>
      <c r="CC6" s="45" t="s">
        <v>42</v>
      </c>
      <c r="CD6" s="45" t="s">
        <v>43</v>
      </c>
      <c r="CE6" s="45" t="s">
        <v>44</v>
      </c>
      <c r="CF6" s="45" t="s">
        <v>45</v>
      </c>
      <c r="CG6" s="45" t="s">
        <v>46</v>
      </c>
      <c r="CH6" s="45" t="s">
        <v>47</v>
      </c>
      <c r="CI6" s="17"/>
      <c r="CJ6" s="62" t="s">
        <v>82</v>
      </c>
      <c r="CK6" s="45" t="s">
        <v>4</v>
      </c>
      <c r="CL6" s="45" t="s">
        <v>37</v>
      </c>
      <c r="CM6" s="45" t="s">
        <v>38</v>
      </c>
      <c r="CN6" s="45" t="s">
        <v>39</v>
      </c>
      <c r="CO6" s="45" t="s">
        <v>40</v>
      </c>
      <c r="CP6" s="45" t="s">
        <v>41</v>
      </c>
      <c r="CQ6" s="45" t="s">
        <v>42</v>
      </c>
      <c r="CR6" s="45" t="s">
        <v>43</v>
      </c>
      <c r="CS6" s="45" t="s">
        <v>44</v>
      </c>
      <c r="CT6" s="45" t="s">
        <v>45</v>
      </c>
      <c r="CU6" s="45" t="s">
        <v>46</v>
      </c>
      <c r="CV6" s="45" t="s">
        <v>47</v>
      </c>
      <c r="CW6" s="82"/>
      <c r="DL6" s="62" t="s">
        <v>82</v>
      </c>
      <c r="DM6" s="45" t="s">
        <v>4</v>
      </c>
      <c r="DN6" s="45" t="s">
        <v>37</v>
      </c>
      <c r="DO6" s="45" t="s">
        <v>38</v>
      </c>
      <c r="DP6" s="45" t="s">
        <v>39</v>
      </c>
      <c r="DQ6" s="45" t="s">
        <v>40</v>
      </c>
      <c r="DR6" s="45" t="s">
        <v>41</v>
      </c>
      <c r="DS6" s="45" t="s">
        <v>42</v>
      </c>
      <c r="DT6" s="45" t="s">
        <v>43</v>
      </c>
      <c r="DU6" s="45" t="s">
        <v>44</v>
      </c>
      <c r="DV6" s="45" t="s">
        <v>45</v>
      </c>
      <c r="DW6" s="45" t="s">
        <v>46</v>
      </c>
      <c r="DX6" s="45" t="s">
        <v>47</v>
      </c>
      <c r="DY6" s="82"/>
      <c r="DZ6" s="62" t="s">
        <v>82</v>
      </c>
      <c r="EA6" s="47" t="s">
        <v>4</v>
      </c>
      <c r="EB6" s="47" t="s">
        <v>37</v>
      </c>
      <c r="EC6" s="47" t="s">
        <v>38</v>
      </c>
      <c r="ED6" s="47" t="s">
        <v>39</v>
      </c>
      <c r="EE6" s="47" t="s">
        <v>40</v>
      </c>
      <c r="EF6" s="47" t="s">
        <v>41</v>
      </c>
      <c r="EG6" s="47" t="s">
        <v>42</v>
      </c>
      <c r="EH6" s="47" t="s">
        <v>43</v>
      </c>
      <c r="EI6" s="47" t="s">
        <v>44</v>
      </c>
      <c r="EJ6" s="47" t="s">
        <v>45</v>
      </c>
      <c r="EK6" s="47" t="s">
        <v>46</v>
      </c>
      <c r="EL6" s="47" t="s">
        <v>47</v>
      </c>
      <c r="EM6" s="82"/>
      <c r="EN6" s="27"/>
      <c r="EO6" s="62" t="s">
        <v>82</v>
      </c>
      <c r="EP6" s="45" t="s">
        <v>4</v>
      </c>
      <c r="EQ6" s="45" t="s">
        <v>37</v>
      </c>
      <c r="ER6" s="45" t="s">
        <v>38</v>
      </c>
      <c r="ES6" s="45" t="s">
        <v>39</v>
      </c>
      <c r="ET6" s="45" t="s">
        <v>40</v>
      </c>
      <c r="EU6" s="45" t="s">
        <v>41</v>
      </c>
      <c r="EV6" s="45" t="s">
        <v>42</v>
      </c>
      <c r="EW6" s="45" t="s">
        <v>43</v>
      </c>
      <c r="EX6" s="45" t="s">
        <v>44</v>
      </c>
      <c r="EY6" s="45" t="s">
        <v>45</v>
      </c>
      <c r="EZ6" s="45" t="s">
        <v>46</v>
      </c>
      <c r="FA6" s="45" t="s">
        <v>47</v>
      </c>
      <c r="FC6" s="62" t="s">
        <v>82</v>
      </c>
      <c r="FD6" s="45" t="s">
        <v>4</v>
      </c>
      <c r="FE6" s="45" t="s">
        <v>37</v>
      </c>
      <c r="FF6" s="45" t="s">
        <v>38</v>
      </c>
      <c r="FG6" s="45" t="s">
        <v>39</v>
      </c>
      <c r="FH6" s="45" t="s">
        <v>40</v>
      </c>
      <c r="FI6" s="45" t="s">
        <v>41</v>
      </c>
      <c r="FJ6" s="45" t="s">
        <v>42</v>
      </c>
      <c r="FK6" s="45" t="s">
        <v>43</v>
      </c>
      <c r="FL6" s="45" t="s">
        <v>44</v>
      </c>
      <c r="FM6" s="45" t="s">
        <v>45</v>
      </c>
      <c r="FN6" s="45" t="s">
        <v>46</v>
      </c>
      <c r="FO6" s="45" t="s">
        <v>47</v>
      </c>
      <c r="FQ6" s="62" t="s">
        <v>82</v>
      </c>
      <c r="FR6" s="45" t="s">
        <v>4</v>
      </c>
      <c r="FS6" s="45" t="s">
        <v>37</v>
      </c>
      <c r="FT6" s="45" t="s">
        <v>38</v>
      </c>
      <c r="FU6" s="45" t="s">
        <v>39</v>
      </c>
      <c r="FV6" s="45" t="s">
        <v>40</v>
      </c>
      <c r="FW6" s="45" t="s">
        <v>41</v>
      </c>
      <c r="FX6" s="45" t="s">
        <v>42</v>
      </c>
      <c r="FY6" s="45" t="s">
        <v>43</v>
      </c>
      <c r="FZ6" s="45" t="s">
        <v>44</v>
      </c>
      <c r="GA6" s="45" t="s">
        <v>45</v>
      </c>
      <c r="GB6" s="45" t="s">
        <v>46</v>
      </c>
      <c r="GC6" s="45" t="s">
        <v>47</v>
      </c>
      <c r="GE6" s="62" t="s">
        <v>82</v>
      </c>
      <c r="GF6" s="45" t="s">
        <v>4</v>
      </c>
      <c r="GG6" s="45" t="s">
        <v>37</v>
      </c>
      <c r="GH6" s="45" t="s">
        <v>38</v>
      </c>
      <c r="GI6" s="45" t="s">
        <v>39</v>
      </c>
      <c r="GJ6" s="45" t="s">
        <v>40</v>
      </c>
      <c r="GK6" s="45" t="s">
        <v>41</v>
      </c>
      <c r="GL6" s="45" t="s">
        <v>42</v>
      </c>
      <c r="GM6" s="45" t="s">
        <v>43</v>
      </c>
      <c r="GN6" s="45" t="s">
        <v>44</v>
      </c>
      <c r="GO6" s="45" t="s">
        <v>45</v>
      </c>
      <c r="GP6" s="45" t="s">
        <v>46</v>
      </c>
      <c r="GQ6" s="45" t="s">
        <v>47</v>
      </c>
      <c r="GS6" s="62" t="s">
        <v>82</v>
      </c>
      <c r="GT6" s="45" t="s">
        <v>4</v>
      </c>
      <c r="GU6" s="45" t="s">
        <v>37</v>
      </c>
      <c r="GV6" s="45" t="s">
        <v>38</v>
      </c>
      <c r="GW6" s="45" t="s">
        <v>39</v>
      </c>
      <c r="GX6" s="45" t="s">
        <v>40</v>
      </c>
      <c r="GY6" s="45" t="s">
        <v>41</v>
      </c>
      <c r="GZ6" s="45" t="s">
        <v>42</v>
      </c>
      <c r="HA6" s="45" t="s">
        <v>43</v>
      </c>
      <c r="HB6" s="45" t="s">
        <v>44</v>
      </c>
      <c r="HC6" s="45" t="s">
        <v>45</v>
      </c>
      <c r="HD6" s="45" t="s">
        <v>46</v>
      </c>
      <c r="HE6" s="45" t="s">
        <v>47</v>
      </c>
    </row>
    <row r="7" spans="1:213" ht="15.75" thickBot="1" x14ac:dyDescent="0.3">
      <c r="A7" s="38">
        <v>4.1666666666666664E-2</v>
      </c>
      <c r="B7" s="251">
        <f>INDEX($S$5:$QT$1000,ROW()-4,(MATCH(Tool!$K$5,$S$5:$QT$5,0)+(MATCH(Tool!$K$6,$S$6:$QT$6,0)-1)))</f>
        <v>0</v>
      </c>
      <c r="C7" s="29"/>
      <c r="D7" s="239">
        <v>4.1666666666666664E-2</v>
      </c>
      <c r="E7" s="240">
        <v>0</v>
      </c>
      <c r="F7" s="240">
        <v>0</v>
      </c>
      <c r="G7" s="240">
        <v>0</v>
      </c>
      <c r="H7" s="240">
        <v>0</v>
      </c>
      <c r="I7" s="240">
        <v>0</v>
      </c>
      <c r="J7" s="240">
        <v>0</v>
      </c>
      <c r="K7" s="240">
        <v>0</v>
      </c>
      <c r="L7" s="240">
        <v>0</v>
      </c>
      <c r="M7" s="240">
        <v>0</v>
      </c>
      <c r="N7" s="240">
        <v>0</v>
      </c>
      <c r="O7" s="240">
        <v>0</v>
      </c>
      <c r="P7" s="240">
        <v>0</v>
      </c>
      <c r="Q7" s="83"/>
      <c r="R7" s="66">
        <v>4.1666666666666664E-2</v>
      </c>
      <c r="S7" s="26">
        <v>0</v>
      </c>
      <c r="T7" s="26">
        <v>0</v>
      </c>
      <c r="U7" s="26">
        <v>0</v>
      </c>
      <c r="V7" s="26">
        <v>0</v>
      </c>
      <c r="W7" s="26">
        <v>0</v>
      </c>
      <c r="X7" s="26">
        <v>0</v>
      </c>
      <c r="Y7" s="26">
        <v>0</v>
      </c>
      <c r="Z7" s="26">
        <v>0</v>
      </c>
      <c r="AA7" s="26">
        <v>0</v>
      </c>
      <c r="AB7" s="26">
        <v>0</v>
      </c>
      <c r="AC7" s="26">
        <v>0</v>
      </c>
      <c r="AD7" s="26">
        <v>0</v>
      </c>
      <c r="AE7" s="18"/>
      <c r="AF7" s="66">
        <v>4.1666666666666664E-2</v>
      </c>
      <c r="AG7" s="26">
        <v>0</v>
      </c>
      <c r="AH7" s="26">
        <v>0</v>
      </c>
      <c r="AI7" s="26">
        <v>0</v>
      </c>
      <c r="AJ7" s="26">
        <v>0</v>
      </c>
      <c r="AK7" s="26">
        <v>0</v>
      </c>
      <c r="AL7" s="26">
        <v>0</v>
      </c>
      <c r="AM7" s="26">
        <v>0</v>
      </c>
      <c r="AN7" s="26">
        <v>0</v>
      </c>
      <c r="AO7" s="26">
        <v>0</v>
      </c>
      <c r="AP7" s="26">
        <v>0</v>
      </c>
      <c r="AQ7" s="26">
        <v>0</v>
      </c>
      <c r="AR7" s="26">
        <v>0</v>
      </c>
      <c r="AT7" s="66">
        <v>4.1666666666666664E-2</v>
      </c>
      <c r="AU7" s="26">
        <v>0</v>
      </c>
      <c r="AV7" s="26">
        <v>0</v>
      </c>
      <c r="AW7" s="26">
        <v>0</v>
      </c>
      <c r="AX7" s="26">
        <v>0</v>
      </c>
      <c r="AY7" s="26">
        <v>0</v>
      </c>
      <c r="AZ7" s="26">
        <v>0</v>
      </c>
      <c r="BA7" s="26">
        <v>0</v>
      </c>
      <c r="BB7" s="26">
        <v>0</v>
      </c>
      <c r="BC7" s="26">
        <v>0</v>
      </c>
      <c r="BD7" s="26">
        <v>0</v>
      </c>
      <c r="BE7" s="26">
        <v>0</v>
      </c>
      <c r="BF7" s="26">
        <v>0</v>
      </c>
      <c r="BH7" s="66">
        <v>4.1666666666666664E-2</v>
      </c>
      <c r="BI7" s="26">
        <v>0</v>
      </c>
      <c r="BJ7" s="26">
        <v>0</v>
      </c>
      <c r="BK7" s="26">
        <v>0</v>
      </c>
      <c r="BL7" s="26">
        <v>0</v>
      </c>
      <c r="BM7" s="26">
        <v>0</v>
      </c>
      <c r="BN7" s="26">
        <v>0</v>
      </c>
      <c r="BO7" s="26">
        <v>0</v>
      </c>
      <c r="BP7" s="26">
        <v>0</v>
      </c>
      <c r="BQ7" s="26">
        <v>0</v>
      </c>
      <c r="BR7" s="26">
        <v>0</v>
      </c>
      <c r="BS7" s="26">
        <v>0</v>
      </c>
      <c r="BT7" s="26">
        <v>0</v>
      </c>
      <c r="BU7" s="27"/>
      <c r="BV7" s="66">
        <v>4.1666666666666664E-2</v>
      </c>
      <c r="BW7" s="26">
        <v>0</v>
      </c>
      <c r="BX7" s="26">
        <v>0</v>
      </c>
      <c r="BY7" s="26">
        <v>0</v>
      </c>
      <c r="BZ7" s="26">
        <v>0</v>
      </c>
      <c r="CA7" s="26">
        <v>0</v>
      </c>
      <c r="CB7" s="26">
        <v>0</v>
      </c>
      <c r="CC7" s="26">
        <v>0</v>
      </c>
      <c r="CD7" s="26">
        <v>0</v>
      </c>
      <c r="CE7" s="26">
        <v>0</v>
      </c>
      <c r="CF7" s="26">
        <v>0</v>
      </c>
      <c r="CG7" s="26">
        <v>0</v>
      </c>
      <c r="CH7" s="26">
        <v>0</v>
      </c>
      <c r="CI7" s="18"/>
      <c r="CJ7" s="66">
        <v>4.1666666666666664E-2</v>
      </c>
      <c r="CK7" s="26">
        <v>0</v>
      </c>
      <c r="CL7" s="26">
        <v>0</v>
      </c>
      <c r="CM7" s="26">
        <v>0</v>
      </c>
      <c r="CN7" s="26">
        <v>0</v>
      </c>
      <c r="CO7" s="26">
        <v>0</v>
      </c>
      <c r="CP7" s="26">
        <v>0</v>
      </c>
      <c r="CQ7" s="26">
        <v>0</v>
      </c>
      <c r="CR7" s="26">
        <v>0</v>
      </c>
      <c r="CS7" s="26">
        <v>0</v>
      </c>
      <c r="CT7" s="26">
        <v>0</v>
      </c>
      <c r="CU7" s="26">
        <v>0</v>
      </c>
      <c r="CV7" s="26">
        <v>0</v>
      </c>
      <c r="CW7" s="83"/>
      <c r="DL7" s="66">
        <v>4.1666666666666664E-2</v>
      </c>
      <c r="DM7" s="26">
        <v>0</v>
      </c>
      <c r="DN7" s="26">
        <v>0</v>
      </c>
      <c r="DO7" s="26">
        <v>0</v>
      </c>
      <c r="DP7" s="26">
        <v>0</v>
      </c>
      <c r="DQ7" s="26">
        <v>0</v>
      </c>
      <c r="DR7" s="26">
        <v>0</v>
      </c>
      <c r="DS7" s="26">
        <v>0</v>
      </c>
      <c r="DT7" s="26">
        <v>0</v>
      </c>
      <c r="DU7" s="26">
        <v>0</v>
      </c>
      <c r="DV7" s="26">
        <v>0</v>
      </c>
      <c r="DW7" s="26">
        <v>0</v>
      </c>
      <c r="DX7" s="26">
        <v>0</v>
      </c>
      <c r="DY7" s="83"/>
      <c r="DZ7" s="66">
        <v>4.1666666666666664E-2</v>
      </c>
      <c r="EA7" s="26">
        <v>0</v>
      </c>
      <c r="EB7" s="26">
        <v>0</v>
      </c>
      <c r="EC7" s="26">
        <v>0</v>
      </c>
      <c r="ED7" s="26">
        <v>0</v>
      </c>
      <c r="EE7" s="26">
        <v>0</v>
      </c>
      <c r="EF7" s="26">
        <v>0</v>
      </c>
      <c r="EG7" s="26">
        <v>0</v>
      </c>
      <c r="EH7" s="26">
        <v>0</v>
      </c>
      <c r="EI7" s="26">
        <v>0</v>
      </c>
      <c r="EJ7" s="26">
        <v>0</v>
      </c>
      <c r="EK7" s="26">
        <v>0</v>
      </c>
      <c r="EL7" s="26">
        <v>0</v>
      </c>
      <c r="EM7" s="83"/>
      <c r="EN7" s="27"/>
      <c r="EO7" s="66">
        <v>4.1666666666666664E-2</v>
      </c>
      <c r="EP7" s="26">
        <v>0</v>
      </c>
      <c r="EQ7" s="26">
        <v>0</v>
      </c>
      <c r="ER7" s="26">
        <v>0</v>
      </c>
      <c r="ES7" s="26">
        <v>0</v>
      </c>
      <c r="ET7" s="26">
        <v>0</v>
      </c>
      <c r="EU7" s="26">
        <v>0</v>
      </c>
      <c r="EV7" s="26">
        <v>0</v>
      </c>
      <c r="EW7" s="26">
        <v>0</v>
      </c>
      <c r="EX7" s="26">
        <v>0</v>
      </c>
      <c r="EY7" s="26">
        <v>0</v>
      </c>
      <c r="EZ7" s="26">
        <v>0</v>
      </c>
      <c r="FA7" s="26">
        <v>0</v>
      </c>
      <c r="FC7" s="66">
        <v>4.1666666666666664E-2</v>
      </c>
      <c r="FD7" s="26">
        <v>0</v>
      </c>
      <c r="FE7" s="26">
        <v>0</v>
      </c>
      <c r="FF7" s="26">
        <v>0</v>
      </c>
      <c r="FG7" s="26">
        <v>0</v>
      </c>
      <c r="FH7" s="26">
        <v>0</v>
      </c>
      <c r="FI7" s="26">
        <v>0</v>
      </c>
      <c r="FJ7" s="26">
        <v>0</v>
      </c>
      <c r="FK7" s="26">
        <v>0</v>
      </c>
      <c r="FL7" s="26">
        <v>0</v>
      </c>
      <c r="FM7" s="26">
        <v>0</v>
      </c>
      <c r="FN7" s="26">
        <v>0</v>
      </c>
      <c r="FO7" s="26">
        <v>0</v>
      </c>
      <c r="FQ7" s="66">
        <v>4.1666666666666664E-2</v>
      </c>
      <c r="FR7" s="26">
        <v>0</v>
      </c>
      <c r="FS7" s="26">
        <v>0</v>
      </c>
      <c r="FT7" s="26">
        <v>0</v>
      </c>
      <c r="FU7" s="26">
        <v>0</v>
      </c>
      <c r="FV7" s="26">
        <v>0</v>
      </c>
      <c r="FW7" s="26">
        <v>0</v>
      </c>
      <c r="FX7" s="26">
        <v>0</v>
      </c>
      <c r="FY7" s="26">
        <v>0</v>
      </c>
      <c r="FZ7" s="26">
        <v>0</v>
      </c>
      <c r="GA7" s="26">
        <v>0</v>
      </c>
      <c r="GB7" s="26">
        <v>0</v>
      </c>
      <c r="GC7" s="26">
        <v>0</v>
      </c>
      <c r="GE7" s="66">
        <v>4.1666666666666664E-2</v>
      </c>
      <c r="GF7" s="26">
        <v>0</v>
      </c>
      <c r="GG7" s="26">
        <v>0</v>
      </c>
      <c r="GH7" s="26">
        <v>0</v>
      </c>
      <c r="GI7" s="26">
        <v>0</v>
      </c>
      <c r="GJ7" s="26">
        <v>0</v>
      </c>
      <c r="GK7" s="26">
        <v>0</v>
      </c>
      <c r="GL7" s="26">
        <v>0</v>
      </c>
      <c r="GM7" s="26">
        <v>0</v>
      </c>
      <c r="GN7" s="26">
        <v>0</v>
      </c>
      <c r="GO7" s="26">
        <v>0</v>
      </c>
      <c r="GP7" s="26">
        <v>0</v>
      </c>
      <c r="GQ7" s="26">
        <v>0</v>
      </c>
      <c r="GS7" s="66">
        <v>4.1666666666666664E-2</v>
      </c>
      <c r="GT7" s="26">
        <v>0</v>
      </c>
      <c r="GU7" s="26">
        <v>0</v>
      </c>
      <c r="GV7" s="26">
        <v>0</v>
      </c>
      <c r="GW7" s="26">
        <v>0</v>
      </c>
      <c r="GX7" s="26">
        <v>0</v>
      </c>
      <c r="GY7" s="26">
        <v>0</v>
      </c>
      <c r="GZ7" s="26">
        <v>0</v>
      </c>
      <c r="HA7" s="26">
        <v>0</v>
      </c>
      <c r="HB7" s="26">
        <v>0</v>
      </c>
      <c r="HC7" s="26">
        <v>0</v>
      </c>
      <c r="HD7" s="26">
        <v>0</v>
      </c>
      <c r="HE7" s="26">
        <v>0</v>
      </c>
    </row>
    <row r="8" spans="1:213" ht="15.75" thickBot="1" x14ac:dyDescent="0.3">
      <c r="A8" s="38">
        <v>8.3333333333333301E-2</v>
      </c>
      <c r="B8" s="251">
        <f>INDEX($S$5:$QT$1000,ROW()-4,(MATCH(Tool!$K$5,$S$5:$QT$5,0)+(MATCH(Tool!$K$6,$S$6:$QT$6,0)-1)))</f>
        <v>0</v>
      </c>
      <c r="C8" s="29"/>
      <c r="D8" s="239">
        <v>8.3333333333333301E-2</v>
      </c>
      <c r="E8" s="240">
        <v>0</v>
      </c>
      <c r="F8" s="240">
        <v>0</v>
      </c>
      <c r="G8" s="240">
        <v>0</v>
      </c>
      <c r="H8" s="240">
        <v>0</v>
      </c>
      <c r="I8" s="240">
        <v>0</v>
      </c>
      <c r="J8" s="240">
        <v>0</v>
      </c>
      <c r="K8" s="240">
        <v>0</v>
      </c>
      <c r="L8" s="240">
        <v>0</v>
      </c>
      <c r="M8" s="240">
        <v>0</v>
      </c>
      <c r="N8" s="240">
        <v>0</v>
      </c>
      <c r="O8" s="240">
        <v>0</v>
      </c>
      <c r="P8" s="240">
        <v>0</v>
      </c>
      <c r="Q8" s="83"/>
      <c r="R8" s="66">
        <v>8.3333333333333301E-2</v>
      </c>
      <c r="S8" s="26">
        <v>0</v>
      </c>
      <c r="T8" s="26">
        <v>0</v>
      </c>
      <c r="U8" s="26">
        <v>0</v>
      </c>
      <c r="V8" s="26">
        <v>0</v>
      </c>
      <c r="W8" s="26">
        <v>0</v>
      </c>
      <c r="X8" s="26">
        <v>0</v>
      </c>
      <c r="Y8" s="26">
        <v>0</v>
      </c>
      <c r="Z8" s="26">
        <v>0</v>
      </c>
      <c r="AA8" s="26">
        <v>0</v>
      </c>
      <c r="AB8" s="26">
        <v>0</v>
      </c>
      <c r="AC8" s="26">
        <v>0</v>
      </c>
      <c r="AD8" s="26">
        <v>0</v>
      </c>
      <c r="AE8" s="18"/>
      <c r="AF8" s="66">
        <v>8.3333333333333301E-2</v>
      </c>
      <c r="AG8" s="26">
        <v>0</v>
      </c>
      <c r="AH8" s="26">
        <v>0</v>
      </c>
      <c r="AI8" s="26">
        <v>0</v>
      </c>
      <c r="AJ8" s="26">
        <v>0</v>
      </c>
      <c r="AK8" s="26">
        <v>0</v>
      </c>
      <c r="AL8" s="26">
        <v>0</v>
      </c>
      <c r="AM8" s="26">
        <v>0</v>
      </c>
      <c r="AN8" s="26">
        <v>0</v>
      </c>
      <c r="AO8" s="26">
        <v>0</v>
      </c>
      <c r="AP8" s="26">
        <v>0</v>
      </c>
      <c r="AQ8" s="26">
        <v>0</v>
      </c>
      <c r="AR8" s="26">
        <v>0</v>
      </c>
      <c r="AT8" s="66">
        <v>8.3333333333333301E-2</v>
      </c>
      <c r="AU8" s="26">
        <v>0</v>
      </c>
      <c r="AV8" s="26">
        <v>0</v>
      </c>
      <c r="AW8" s="26">
        <v>0</v>
      </c>
      <c r="AX8" s="26">
        <v>0</v>
      </c>
      <c r="AY8" s="26">
        <v>0</v>
      </c>
      <c r="AZ8" s="26">
        <v>0</v>
      </c>
      <c r="BA8" s="26">
        <v>0</v>
      </c>
      <c r="BB8" s="26">
        <v>0</v>
      </c>
      <c r="BC8" s="26">
        <v>0</v>
      </c>
      <c r="BD8" s="26">
        <v>0</v>
      </c>
      <c r="BE8" s="26">
        <v>0</v>
      </c>
      <c r="BF8" s="26">
        <v>0</v>
      </c>
      <c r="BH8" s="66">
        <v>8.3333333333333301E-2</v>
      </c>
      <c r="BI8" s="26">
        <v>0</v>
      </c>
      <c r="BJ8" s="26">
        <v>0</v>
      </c>
      <c r="BK8" s="26">
        <v>0</v>
      </c>
      <c r="BL8" s="26">
        <v>0</v>
      </c>
      <c r="BM8" s="26">
        <v>0</v>
      </c>
      <c r="BN8" s="26">
        <v>0</v>
      </c>
      <c r="BO8" s="26">
        <v>0</v>
      </c>
      <c r="BP8" s="26">
        <v>0</v>
      </c>
      <c r="BQ8" s="26">
        <v>0</v>
      </c>
      <c r="BR8" s="26">
        <v>0</v>
      </c>
      <c r="BS8" s="26">
        <v>0</v>
      </c>
      <c r="BT8" s="26">
        <v>0</v>
      </c>
      <c r="BU8" s="27"/>
      <c r="BV8" s="66">
        <v>8.3333333333333301E-2</v>
      </c>
      <c r="BW8" s="26">
        <v>0</v>
      </c>
      <c r="BX8" s="26">
        <v>0</v>
      </c>
      <c r="BY8" s="26">
        <v>0</v>
      </c>
      <c r="BZ8" s="26">
        <v>0</v>
      </c>
      <c r="CA8" s="26">
        <v>0</v>
      </c>
      <c r="CB8" s="26">
        <v>0</v>
      </c>
      <c r="CC8" s="26">
        <v>0</v>
      </c>
      <c r="CD8" s="26">
        <v>0</v>
      </c>
      <c r="CE8" s="26">
        <v>0</v>
      </c>
      <c r="CF8" s="26">
        <v>0</v>
      </c>
      <c r="CG8" s="26">
        <v>0</v>
      </c>
      <c r="CH8" s="26">
        <v>0</v>
      </c>
      <c r="CI8" s="18"/>
      <c r="CJ8" s="66">
        <v>8.3333333333333301E-2</v>
      </c>
      <c r="CK8" s="26">
        <v>0</v>
      </c>
      <c r="CL8" s="26">
        <v>0</v>
      </c>
      <c r="CM8" s="26">
        <v>0</v>
      </c>
      <c r="CN8" s="26">
        <v>0</v>
      </c>
      <c r="CO8" s="26">
        <v>0</v>
      </c>
      <c r="CP8" s="26">
        <v>0</v>
      </c>
      <c r="CQ8" s="26">
        <v>0</v>
      </c>
      <c r="CR8" s="26">
        <v>0</v>
      </c>
      <c r="CS8" s="26">
        <v>0</v>
      </c>
      <c r="CT8" s="26">
        <v>0</v>
      </c>
      <c r="CU8" s="26">
        <v>0</v>
      </c>
      <c r="CV8" s="26">
        <v>0</v>
      </c>
      <c r="CW8" s="83"/>
      <c r="DL8" s="66">
        <v>8.3333333333333301E-2</v>
      </c>
      <c r="DM8" s="26">
        <v>0</v>
      </c>
      <c r="DN8" s="26">
        <v>0</v>
      </c>
      <c r="DO8" s="26">
        <v>0</v>
      </c>
      <c r="DP8" s="26">
        <v>0</v>
      </c>
      <c r="DQ8" s="26">
        <v>0</v>
      </c>
      <c r="DR8" s="26">
        <v>0</v>
      </c>
      <c r="DS8" s="26">
        <v>0</v>
      </c>
      <c r="DT8" s="26">
        <v>0</v>
      </c>
      <c r="DU8" s="26">
        <v>0</v>
      </c>
      <c r="DV8" s="26">
        <v>0</v>
      </c>
      <c r="DW8" s="26">
        <v>0</v>
      </c>
      <c r="DX8" s="26">
        <v>0</v>
      </c>
      <c r="DY8" s="83"/>
      <c r="DZ8" s="66">
        <v>8.3333333333333301E-2</v>
      </c>
      <c r="EA8" s="26">
        <v>0</v>
      </c>
      <c r="EB8" s="26">
        <v>0</v>
      </c>
      <c r="EC8" s="26">
        <v>0</v>
      </c>
      <c r="ED8" s="26">
        <v>0</v>
      </c>
      <c r="EE8" s="26">
        <v>0</v>
      </c>
      <c r="EF8" s="26">
        <v>0</v>
      </c>
      <c r="EG8" s="26">
        <v>0</v>
      </c>
      <c r="EH8" s="26">
        <v>0</v>
      </c>
      <c r="EI8" s="26">
        <v>0</v>
      </c>
      <c r="EJ8" s="26">
        <v>0</v>
      </c>
      <c r="EK8" s="26">
        <v>0</v>
      </c>
      <c r="EL8" s="26">
        <v>0</v>
      </c>
      <c r="EM8" s="83"/>
      <c r="EN8" s="27"/>
      <c r="EO8" s="66">
        <v>8.3333333333333301E-2</v>
      </c>
      <c r="EP8" s="26">
        <v>0</v>
      </c>
      <c r="EQ8" s="26">
        <v>0</v>
      </c>
      <c r="ER8" s="26">
        <v>0</v>
      </c>
      <c r="ES8" s="26">
        <v>0</v>
      </c>
      <c r="ET8" s="26">
        <v>0</v>
      </c>
      <c r="EU8" s="26">
        <v>0</v>
      </c>
      <c r="EV8" s="26">
        <v>0</v>
      </c>
      <c r="EW8" s="26">
        <v>0</v>
      </c>
      <c r="EX8" s="26">
        <v>0</v>
      </c>
      <c r="EY8" s="26">
        <v>0</v>
      </c>
      <c r="EZ8" s="26">
        <v>0</v>
      </c>
      <c r="FA8" s="26">
        <v>0</v>
      </c>
      <c r="FC8" s="66">
        <v>8.3333333333333301E-2</v>
      </c>
      <c r="FD8" s="26">
        <v>0</v>
      </c>
      <c r="FE8" s="26">
        <v>0</v>
      </c>
      <c r="FF8" s="26">
        <v>0</v>
      </c>
      <c r="FG8" s="26">
        <v>0</v>
      </c>
      <c r="FH8" s="26">
        <v>0</v>
      </c>
      <c r="FI8" s="26">
        <v>0</v>
      </c>
      <c r="FJ8" s="26">
        <v>0</v>
      </c>
      <c r="FK8" s="26">
        <v>0</v>
      </c>
      <c r="FL8" s="26">
        <v>0</v>
      </c>
      <c r="FM8" s="26">
        <v>0</v>
      </c>
      <c r="FN8" s="26">
        <v>0</v>
      </c>
      <c r="FO8" s="26">
        <v>0</v>
      </c>
      <c r="FQ8" s="66">
        <v>8.3333333333333301E-2</v>
      </c>
      <c r="FR8" s="26">
        <v>0</v>
      </c>
      <c r="FS8" s="26">
        <v>0</v>
      </c>
      <c r="FT8" s="26">
        <v>0</v>
      </c>
      <c r="FU8" s="26">
        <v>0</v>
      </c>
      <c r="FV8" s="26">
        <v>0</v>
      </c>
      <c r="FW8" s="26">
        <v>0</v>
      </c>
      <c r="FX8" s="26">
        <v>0</v>
      </c>
      <c r="FY8" s="26">
        <v>0</v>
      </c>
      <c r="FZ8" s="26">
        <v>0</v>
      </c>
      <c r="GA8" s="26">
        <v>0</v>
      </c>
      <c r="GB8" s="26">
        <v>0</v>
      </c>
      <c r="GC8" s="26">
        <v>0</v>
      </c>
      <c r="GE8" s="66">
        <v>8.3333333333333301E-2</v>
      </c>
      <c r="GF8" s="26">
        <v>0</v>
      </c>
      <c r="GG8" s="26">
        <v>0</v>
      </c>
      <c r="GH8" s="26">
        <v>0</v>
      </c>
      <c r="GI8" s="26">
        <v>0</v>
      </c>
      <c r="GJ8" s="26">
        <v>0</v>
      </c>
      <c r="GK8" s="26">
        <v>0</v>
      </c>
      <c r="GL8" s="26">
        <v>0</v>
      </c>
      <c r="GM8" s="26">
        <v>0</v>
      </c>
      <c r="GN8" s="26">
        <v>0</v>
      </c>
      <c r="GO8" s="26">
        <v>0</v>
      </c>
      <c r="GP8" s="26">
        <v>0</v>
      </c>
      <c r="GQ8" s="26">
        <v>0</v>
      </c>
      <c r="GS8" s="66">
        <v>8.3333333333333301E-2</v>
      </c>
      <c r="GT8" s="26">
        <v>0</v>
      </c>
      <c r="GU8" s="26">
        <v>0</v>
      </c>
      <c r="GV8" s="26">
        <v>0</v>
      </c>
      <c r="GW8" s="26">
        <v>0</v>
      </c>
      <c r="GX8" s="26">
        <v>0</v>
      </c>
      <c r="GY8" s="26">
        <v>0</v>
      </c>
      <c r="GZ8" s="26">
        <v>0</v>
      </c>
      <c r="HA8" s="26">
        <v>0</v>
      </c>
      <c r="HB8" s="26">
        <v>0</v>
      </c>
      <c r="HC8" s="26">
        <v>0</v>
      </c>
      <c r="HD8" s="26">
        <v>0</v>
      </c>
      <c r="HE8" s="26">
        <v>0</v>
      </c>
    </row>
    <row r="9" spans="1:213" ht="15.75" thickBot="1" x14ac:dyDescent="0.3">
      <c r="A9" s="38">
        <v>0.125</v>
      </c>
      <c r="B9" s="251">
        <f>INDEX($S$5:$QT$1000,ROW()-4,(MATCH(Tool!$K$5,$S$5:$QT$5,0)+(MATCH(Tool!$K$6,$S$6:$QT$6,0)-1)))</f>
        <v>0</v>
      </c>
      <c r="C9" s="29"/>
      <c r="D9" s="239">
        <v>0.125</v>
      </c>
      <c r="E9" s="240">
        <v>0</v>
      </c>
      <c r="F9" s="240">
        <v>0</v>
      </c>
      <c r="G9" s="240">
        <v>0</v>
      </c>
      <c r="H9" s="240">
        <v>0</v>
      </c>
      <c r="I9" s="240">
        <v>0</v>
      </c>
      <c r="J9" s="240">
        <v>0</v>
      </c>
      <c r="K9" s="240">
        <v>0</v>
      </c>
      <c r="L9" s="240">
        <v>0</v>
      </c>
      <c r="M9" s="240">
        <v>0</v>
      </c>
      <c r="N9" s="240">
        <v>0</v>
      </c>
      <c r="O9" s="240">
        <v>0</v>
      </c>
      <c r="P9" s="240">
        <v>0</v>
      </c>
      <c r="Q9" s="83"/>
      <c r="R9" s="66">
        <v>0.125</v>
      </c>
      <c r="S9" s="26">
        <v>0</v>
      </c>
      <c r="T9" s="26">
        <v>0</v>
      </c>
      <c r="U9" s="26">
        <v>0</v>
      </c>
      <c r="V9" s="26">
        <v>0</v>
      </c>
      <c r="W9" s="26">
        <v>0</v>
      </c>
      <c r="X9" s="26">
        <v>0</v>
      </c>
      <c r="Y9" s="26">
        <v>0</v>
      </c>
      <c r="Z9" s="26">
        <v>0</v>
      </c>
      <c r="AA9" s="26">
        <v>0</v>
      </c>
      <c r="AB9" s="26">
        <v>0</v>
      </c>
      <c r="AC9" s="26">
        <v>0</v>
      </c>
      <c r="AD9" s="26">
        <v>0</v>
      </c>
      <c r="AE9" s="18"/>
      <c r="AF9" s="66">
        <v>0.125</v>
      </c>
      <c r="AG9" s="26">
        <v>0</v>
      </c>
      <c r="AH9" s="26">
        <v>0</v>
      </c>
      <c r="AI9" s="26">
        <v>0</v>
      </c>
      <c r="AJ9" s="26">
        <v>0</v>
      </c>
      <c r="AK9" s="26">
        <v>0</v>
      </c>
      <c r="AL9" s="26">
        <v>0</v>
      </c>
      <c r="AM9" s="26">
        <v>0</v>
      </c>
      <c r="AN9" s="26">
        <v>0</v>
      </c>
      <c r="AO9" s="26">
        <v>0</v>
      </c>
      <c r="AP9" s="26">
        <v>0</v>
      </c>
      <c r="AQ9" s="26">
        <v>0</v>
      </c>
      <c r="AR9" s="26">
        <v>0</v>
      </c>
      <c r="AT9" s="66">
        <v>0.125</v>
      </c>
      <c r="AU9" s="26">
        <v>0</v>
      </c>
      <c r="AV9" s="26">
        <v>0</v>
      </c>
      <c r="AW9" s="26">
        <v>0</v>
      </c>
      <c r="AX9" s="26">
        <v>0</v>
      </c>
      <c r="AY9" s="26">
        <v>0</v>
      </c>
      <c r="AZ9" s="26">
        <v>0</v>
      </c>
      <c r="BA9" s="26">
        <v>0</v>
      </c>
      <c r="BB9" s="26">
        <v>0</v>
      </c>
      <c r="BC9" s="26">
        <v>0</v>
      </c>
      <c r="BD9" s="26">
        <v>0</v>
      </c>
      <c r="BE9" s="26">
        <v>0</v>
      </c>
      <c r="BF9" s="26">
        <v>0</v>
      </c>
      <c r="BH9" s="66">
        <v>0.125</v>
      </c>
      <c r="BI9" s="26">
        <v>0</v>
      </c>
      <c r="BJ9" s="26">
        <v>0</v>
      </c>
      <c r="BK9" s="26">
        <v>0</v>
      </c>
      <c r="BL9" s="26">
        <v>0</v>
      </c>
      <c r="BM9" s="26">
        <v>0</v>
      </c>
      <c r="BN9" s="26">
        <v>0</v>
      </c>
      <c r="BO9" s="26">
        <v>0</v>
      </c>
      <c r="BP9" s="26">
        <v>0</v>
      </c>
      <c r="BQ9" s="26">
        <v>0</v>
      </c>
      <c r="BR9" s="26">
        <v>0</v>
      </c>
      <c r="BS9" s="26">
        <v>0</v>
      </c>
      <c r="BT9" s="26">
        <v>0</v>
      </c>
      <c r="BU9" s="27"/>
      <c r="BV9" s="66">
        <v>0.125</v>
      </c>
      <c r="BW9" s="26">
        <v>0</v>
      </c>
      <c r="BX9" s="26">
        <v>0</v>
      </c>
      <c r="BY9" s="26">
        <v>0</v>
      </c>
      <c r="BZ9" s="26">
        <v>0</v>
      </c>
      <c r="CA9" s="26">
        <v>0</v>
      </c>
      <c r="CB9" s="26">
        <v>0</v>
      </c>
      <c r="CC9" s="26">
        <v>0</v>
      </c>
      <c r="CD9" s="26">
        <v>0</v>
      </c>
      <c r="CE9" s="26">
        <v>0</v>
      </c>
      <c r="CF9" s="26">
        <v>0</v>
      </c>
      <c r="CG9" s="26">
        <v>0</v>
      </c>
      <c r="CH9" s="26">
        <v>0</v>
      </c>
      <c r="CI9" s="18"/>
      <c r="CJ9" s="66">
        <v>0.125</v>
      </c>
      <c r="CK9" s="26">
        <v>0</v>
      </c>
      <c r="CL9" s="26">
        <v>0</v>
      </c>
      <c r="CM9" s="26">
        <v>0</v>
      </c>
      <c r="CN9" s="26">
        <v>0</v>
      </c>
      <c r="CO9" s="26">
        <v>0</v>
      </c>
      <c r="CP9" s="26">
        <v>0</v>
      </c>
      <c r="CQ9" s="26">
        <v>0</v>
      </c>
      <c r="CR9" s="26">
        <v>0</v>
      </c>
      <c r="CS9" s="26">
        <v>0</v>
      </c>
      <c r="CT9" s="26">
        <v>0</v>
      </c>
      <c r="CU9" s="26">
        <v>0</v>
      </c>
      <c r="CV9" s="26">
        <v>0</v>
      </c>
      <c r="CW9" s="83"/>
      <c r="DL9" s="66">
        <v>0.125</v>
      </c>
      <c r="DM9" s="26">
        <v>0</v>
      </c>
      <c r="DN9" s="26">
        <v>0</v>
      </c>
      <c r="DO9" s="26">
        <v>0</v>
      </c>
      <c r="DP9" s="26">
        <v>0</v>
      </c>
      <c r="DQ9" s="26">
        <v>0</v>
      </c>
      <c r="DR9" s="26">
        <v>0</v>
      </c>
      <c r="DS9" s="26">
        <v>0</v>
      </c>
      <c r="DT9" s="26">
        <v>0</v>
      </c>
      <c r="DU9" s="26">
        <v>0</v>
      </c>
      <c r="DV9" s="26">
        <v>0</v>
      </c>
      <c r="DW9" s="26">
        <v>0</v>
      </c>
      <c r="DX9" s="26">
        <v>0</v>
      </c>
      <c r="DY9" s="83"/>
      <c r="DZ9" s="66">
        <v>0.125</v>
      </c>
      <c r="EA9" s="26">
        <v>0</v>
      </c>
      <c r="EB9" s="26">
        <v>0</v>
      </c>
      <c r="EC9" s="26">
        <v>0</v>
      </c>
      <c r="ED9" s="26">
        <v>0</v>
      </c>
      <c r="EE9" s="26">
        <v>0</v>
      </c>
      <c r="EF9" s="26">
        <v>0</v>
      </c>
      <c r="EG9" s="26">
        <v>0</v>
      </c>
      <c r="EH9" s="26">
        <v>0</v>
      </c>
      <c r="EI9" s="26">
        <v>0</v>
      </c>
      <c r="EJ9" s="26">
        <v>0</v>
      </c>
      <c r="EK9" s="26">
        <v>0</v>
      </c>
      <c r="EL9" s="26">
        <v>0</v>
      </c>
      <c r="EM9" s="83"/>
      <c r="EN9" s="27"/>
      <c r="EO9" s="66">
        <v>0.125</v>
      </c>
      <c r="EP9" s="26">
        <v>0</v>
      </c>
      <c r="EQ9" s="26">
        <v>0</v>
      </c>
      <c r="ER9" s="26">
        <v>0</v>
      </c>
      <c r="ES9" s="26">
        <v>0</v>
      </c>
      <c r="ET9" s="26">
        <v>0</v>
      </c>
      <c r="EU9" s="26">
        <v>0</v>
      </c>
      <c r="EV9" s="26">
        <v>0</v>
      </c>
      <c r="EW9" s="26">
        <v>0</v>
      </c>
      <c r="EX9" s="26">
        <v>0</v>
      </c>
      <c r="EY9" s="26">
        <v>0</v>
      </c>
      <c r="EZ9" s="26">
        <v>0</v>
      </c>
      <c r="FA9" s="26">
        <v>0</v>
      </c>
      <c r="FC9" s="66">
        <v>0.125</v>
      </c>
      <c r="FD9" s="26">
        <v>0</v>
      </c>
      <c r="FE9" s="26">
        <v>0</v>
      </c>
      <c r="FF9" s="26">
        <v>0</v>
      </c>
      <c r="FG9" s="26">
        <v>0</v>
      </c>
      <c r="FH9" s="26">
        <v>0</v>
      </c>
      <c r="FI9" s="26">
        <f t="shared" ref="FI9:FI27" si="0">(1/1000)*$B$1*0.15*(((FI61)*((1+COS(RADIANS(90-$B$2)))/2)*(1+(1-((FI61/(FI35+FI61))^2))*((SIN(RADIANS($B$2/2)))^3))*(1+(1-((FI61/(FI35+FI61))^2))*((COS(RADIANS(DEGREES(ACOS(SIN(RADIANS(FI87))))*(COS(RADIANS(90-$B$2)))+((COS(RADIANS(FI87)))*(COS(RADIANS(FI113-$B$3))))*(SIN(RADIANS(90-$B$2))))))^2)*((SIN(RADIANS(90-FI87)))^3)))+(FI61*(((COS(RADIANS(DEGREES(ACOS(SIN(RADIANS(FI87))))*(COS(RADIANS(90-$B$2)))+((COS(RADIANS(FI87)))*(COS(RADIANS(FI113-$B$3))))*(SIN(RADIANS(90-$B$2)))))))/(SIN(RADIANS(FI87)))))+(0.5*0.25*(1-(COS(RADIANS(90-$B$2))))*(FI35+FI61)))</f>
        <v>0.22126184205370619</v>
      </c>
      <c r="FJ9" s="26">
        <v>0</v>
      </c>
      <c r="FK9" s="26">
        <v>0</v>
      </c>
      <c r="FL9" s="26">
        <v>0</v>
      </c>
      <c r="FM9" s="26">
        <v>0</v>
      </c>
      <c r="FN9" s="26">
        <v>0</v>
      </c>
      <c r="FO9" s="26">
        <v>0</v>
      </c>
      <c r="FQ9" s="66">
        <v>0.125</v>
      </c>
      <c r="FR9" s="26">
        <v>0</v>
      </c>
      <c r="FS9" s="26">
        <v>0</v>
      </c>
      <c r="FT9" s="26">
        <v>0</v>
      </c>
      <c r="FU9" s="26">
        <v>0</v>
      </c>
      <c r="FV9" s="26">
        <v>0</v>
      </c>
      <c r="FW9" s="26">
        <v>0</v>
      </c>
      <c r="FX9" s="26">
        <v>0</v>
      </c>
      <c r="FY9" s="26">
        <v>0</v>
      </c>
      <c r="FZ9" s="26">
        <v>0</v>
      </c>
      <c r="GA9" s="26">
        <v>0</v>
      </c>
      <c r="GB9" s="26">
        <v>0</v>
      </c>
      <c r="GC9" s="26">
        <v>0</v>
      </c>
      <c r="GE9" s="66">
        <v>0.125</v>
      </c>
      <c r="GF9" s="26">
        <v>0</v>
      </c>
      <c r="GG9" s="26">
        <v>0</v>
      </c>
      <c r="GH9" s="26">
        <v>0</v>
      </c>
      <c r="GI9" s="26">
        <v>0</v>
      </c>
      <c r="GJ9" s="26">
        <v>0</v>
      </c>
      <c r="GK9" s="26">
        <v>0</v>
      </c>
      <c r="GL9" s="26">
        <v>0</v>
      </c>
      <c r="GM9" s="26">
        <v>0</v>
      </c>
      <c r="GN9" s="26">
        <v>0</v>
      </c>
      <c r="GO9" s="26">
        <v>0</v>
      </c>
      <c r="GP9" s="26">
        <v>0</v>
      </c>
      <c r="GQ9" s="26">
        <v>0</v>
      </c>
      <c r="GS9" s="66">
        <v>0.125</v>
      </c>
      <c r="GT9" s="26">
        <v>0</v>
      </c>
      <c r="GU9" s="26">
        <v>0</v>
      </c>
      <c r="GV9" s="26">
        <v>0</v>
      </c>
      <c r="GW9" s="26">
        <v>0</v>
      </c>
      <c r="GX9" s="26">
        <v>0</v>
      </c>
      <c r="GY9" s="26">
        <v>0</v>
      </c>
      <c r="GZ9" s="26">
        <v>0</v>
      </c>
      <c r="HA9" s="26">
        <v>0</v>
      </c>
      <c r="HB9" s="26">
        <v>0</v>
      </c>
      <c r="HC9" s="26">
        <v>0</v>
      </c>
      <c r="HD9" s="26">
        <v>0</v>
      </c>
      <c r="HE9" s="26">
        <v>0</v>
      </c>
    </row>
    <row r="10" spans="1:213" ht="15.75" thickBot="1" x14ac:dyDescent="0.3">
      <c r="A10" s="38">
        <v>0.16666666666666699</v>
      </c>
      <c r="B10" s="251">
        <f>INDEX($S$5:$QT$1000,ROW()-4,(MATCH(Tool!$K$5,$S$5:$QT$5,0)+(MATCH(Tool!$K$6,$S$6:$QT$6,0)-1)))</f>
        <v>0</v>
      </c>
      <c r="C10" s="29"/>
      <c r="D10" s="239">
        <v>0.16666666666666699</v>
      </c>
      <c r="E10" s="240">
        <v>0</v>
      </c>
      <c r="F10" s="240">
        <v>0</v>
      </c>
      <c r="G10" s="240">
        <v>0</v>
      </c>
      <c r="H10" s="240">
        <v>0</v>
      </c>
      <c r="I10" s="240">
        <v>0</v>
      </c>
      <c r="J10" s="240">
        <v>0</v>
      </c>
      <c r="K10" s="240">
        <v>0</v>
      </c>
      <c r="L10" s="240">
        <v>0</v>
      </c>
      <c r="M10" s="240">
        <v>0</v>
      </c>
      <c r="N10" s="240">
        <v>0</v>
      </c>
      <c r="O10" s="240">
        <v>0</v>
      </c>
      <c r="P10" s="240">
        <v>0</v>
      </c>
      <c r="Q10" s="83"/>
      <c r="R10" s="66">
        <v>0.16666666666666699</v>
      </c>
      <c r="S10" s="26">
        <v>0</v>
      </c>
      <c r="T10" s="26">
        <v>0</v>
      </c>
      <c r="U10" s="26">
        <v>0</v>
      </c>
      <c r="V10" s="26">
        <v>0</v>
      </c>
      <c r="W10" s="26">
        <f t="shared" ref="W10:Y26" si="1">(1/1000)*$B$1*0.15*(((W62)*((1+COS(RADIANS(90-$B$2)))/2)*(1+(1-((W62/(W36+W62))^2))*((SIN(RADIANS($B$2/2)))^3))*(1+(1-((W62/(W36+W62))^2))*((COS(RADIANS(DEGREES(ACOS(SIN(RADIANS(W88))))*(COS(RADIANS(90-$B$2)))+((COS(RADIANS(W88)))*(COS(RADIANS(W114-$B$3))))*(SIN(RADIANS(90-$B$2))))))^2)*((SIN(RADIANS(90-W88)))^3)))+(W62*(((COS(RADIANS(DEGREES(ACOS(SIN(RADIANS(W88))))*(COS(RADIANS(90-$B$2)))+((COS(RADIANS(W88)))*(COS(RADIANS(W114-$B$3))))*(SIN(RADIANS(90-$B$2)))))))/(SIN(RADIANS(W88)))))+(0.5*0.25*(1-(COS(RADIANS(90-$B$2))))*(W36+W62)))</f>
        <v>1.8188964239645024E-2</v>
      </c>
      <c r="X10" s="26">
        <f t="shared" si="1"/>
        <v>7.8988599249893571E-2</v>
      </c>
      <c r="Y10" s="26">
        <f t="shared" si="1"/>
        <v>5.4453413643411989E-2</v>
      </c>
      <c r="Z10" s="26">
        <v>0</v>
      </c>
      <c r="AA10" s="26">
        <v>0</v>
      </c>
      <c r="AB10" s="26">
        <v>0</v>
      </c>
      <c r="AC10" s="26">
        <v>0</v>
      </c>
      <c r="AD10" s="26">
        <v>0</v>
      </c>
      <c r="AE10" s="18"/>
      <c r="AF10" s="66">
        <v>0.16666666666666699</v>
      </c>
      <c r="AG10" s="26">
        <v>0</v>
      </c>
      <c r="AH10" s="26">
        <v>0</v>
      </c>
      <c r="AI10" s="26">
        <v>0</v>
      </c>
      <c r="AJ10" s="26">
        <v>0</v>
      </c>
      <c r="AK10" s="26">
        <v>0</v>
      </c>
      <c r="AL10" s="26">
        <f t="shared" ref="AL10:AL26" si="2">(1/1000)*$B$1*0.15*(((AL62)*((1+COS(RADIANS(90-$B$2)))/2)*(1+(1-((AL62/(AL36+AL62))^2))*((SIN(RADIANS($B$2/2)))^3))*(1+(1-((AL62/(AL36+AL62))^2))*((COS(RADIANS(DEGREES(ACOS(SIN(RADIANS(AL88))))*(COS(RADIANS(90-$B$2)))+((COS(RADIANS(AL88)))*(COS(RADIANS(AL114-$B$3))))*(SIN(RADIANS(90-$B$2))))))^2)*((SIN(RADIANS(90-AL88)))^3)))+(AL62*(((COS(RADIANS(DEGREES(ACOS(SIN(RADIANS(AL88))))*(COS(RADIANS(90-$B$2)))+((COS(RADIANS(AL88)))*(COS(RADIANS(AL114-$B$3))))*(SIN(RADIANS(90-$B$2)))))))/(SIN(RADIANS(AL88)))))+(0.5*0.25*(1-(COS(RADIANS(90-$B$2))))*(AL36+AL62)))</f>
        <v>4.2189216250037151E-3</v>
      </c>
      <c r="AM10" s="26">
        <v>0</v>
      </c>
      <c r="AN10" s="26">
        <v>0</v>
      </c>
      <c r="AO10" s="26">
        <v>0</v>
      </c>
      <c r="AP10" s="26">
        <v>0</v>
      </c>
      <c r="AQ10" s="26">
        <v>0</v>
      </c>
      <c r="AR10" s="26">
        <v>0</v>
      </c>
      <c r="AT10" s="66">
        <v>0.16666666666666699</v>
      </c>
      <c r="AU10" s="26">
        <v>0</v>
      </c>
      <c r="AV10" s="26">
        <v>0</v>
      </c>
      <c r="AW10" s="26">
        <v>0</v>
      </c>
      <c r="AX10" s="26">
        <v>0</v>
      </c>
      <c r="AY10" s="26">
        <v>0</v>
      </c>
      <c r="AZ10" s="26">
        <v>0</v>
      </c>
      <c r="BA10" s="26">
        <v>0</v>
      </c>
      <c r="BB10" s="26">
        <v>0</v>
      </c>
      <c r="BC10" s="26">
        <v>0</v>
      </c>
      <c r="BD10" s="26">
        <v>0</v>
      </c>
      <c r="BE10" s="26">
        <v>0</v>
      </c>
      <c r="BF10" s="26">
        <v>0</v>
      </c>
      <c r="BH10" s="66">
        <v>0.16666666666666699</v>
      </c>
      <c r="BI10" s="26">
        <v>0</v>
      </c>
      <c r="BJ10" s="26">
        <v>0</v>
      </c>
      <c r="BK10" s="26">
        <v>0</v>
      </c>
      <c r="BL10" s="26">
        <v>0</v>
      </c>
      <c r="BM10" s="26">
        <v>0</v>
      </c>
      <c r="BN10" s="26">
        <v>0</v>
      </c>
      <c r="BO10" s="26">
        <v>0</v>
      </c>
      <c r="BP10" s="26">
        <v>0</v>
      </c>
      <c r="BQ10" s="26">
        <v>0</v>
      </c>
      <c r="BR10" s="26">
        <v>0</v>
      </c>
      <c r="BS10" s="26">
        <v>0</v>
      </c>
      <c r="BT10" s="26">
        <v>0</v>
      </c>
      <c r="BU10" s="27"/>
      <c r="BV10" s="66">
        <v>0.16666666666666699</v>
      </c>
      <c r="BW10" s="26">
        <v>0</v>
      </c>
      <c r="BX10" s="26">
        <v>0</v>
      </c>
      <c r="BY10" s="26">
        <v>0</v>
      </c>
      <c r="BZ10" s="26">
        <v>0</v>
      </c>
      <c r="CA10" s="26">
        <v>0</v>
      </c>
      <c r="CB10" s="26">
        <v>0</v>
      </c>
      <c r="CC10" s="26">
        <v>0</v>
      </c>
      <c r="CD10" s="26">
        <v>0</v>
      </c>
      <c r="CE10" s="26">
        <v>0</v>
      </c>
      <c r="CF10" s="26">
        <v>0</v>
      </c>
      <c r="CG10" s="26">
        <v>0</v>
      </c>
      <c r="CH10" s="26">
        <v>0</v>
      </c>
      <c r="CI10" s="18"/>
      <c r="CJ10" s="66">
        <v>0.16666666666666699</v>
      </c>
      <c r="CK10" s="26">
        <v>0</v>
      </c>
      <c r="CL10" s="26">
        <v>0</v>
      </c>
      <c r="CM10" s="26">
        <v>0</v>
      </c>
      <c r="CN10" s="26">
        <v>0</v>
      </c>
      <c r="CO10" s="26">
        <f t="shared" ref="CO10:CQ26" si="3">(1/1000)*$B$1*0.15*(((CO62)*((1+COS(RADIANS(90-$B$2)))/2)*(1+(1-((CO62/(CO36+CO62))^2))*((SIN(RADIANS($B$2/2)))^3))*(1+(1-((CO62/(CO36+CO62))^2))*((COS(RADIANS(DEGREES(ACOS(SIN(RADIANS(CO88))))*(COS(RADIANS(90-$B$2)))+((COS(RADIANS(CO88)))*(COS(RADIANS(CO114-$B$3))))*(SIN(RADIANS(90-$B$2))))))^2)*((SIN(RADIANS(90-CO88)))^3)))+(CO62*(((COS(RADIANS(DEGREES(ACOS(SIN(RADIANS(CO88))))*(COS(RADIANS(90-$B$2)))+((COS(RADIANS(CO88)))*(COS(RADIANS(CO114-$B$3))))*(SIN(RADIANS(90-$B$2)))))))/(SIN(RADIANS(CO88)))))+(0.5*0.25*(1-(COS(RADIANS(90-$B$2))))*(CO36+CO62)))</f>
        <v>4.6265126249618843E-2</v>
      </c>
      <c r="CP10" s="26">
        <f t="shared" si="3"/>
        <v>5.6136231739706846E-2</v>
      </c>
      <c r="CQ10" s="26">
        <f t="shared" si="3"/>
        <v>0.18718238324575087</v>
      </c>
      <c r="CR10" s="26">
        <v>0</v>
      </c>
      <c r="CS10" s="26">
        <v>0</v>
      </c>
      <c r="CT10" s="26">
        <v>0</v>
      </c>
      <c r="CU10" s="26">
        <v>0</v>
      </c>
      <c r="CV10" s="26">
        <v>0</v>
      </c>
      <c r="CW10" s="83"/>
      <c r="DL10" s="66">
        <v>0.16666666666666699</v>
      </c>
      <c r="DM10" s="26">
        <v>0</v>
      </c>
      <c r="DN10" s="26">
        <v>0</v>
      </c>
      <c r="DO10" s="26">
        <v>0</v>
      </c>
      <c r="DP10" s="26">
        <v>0</v>
      </c>
      <c r="DQ10" s="26">
        <v>0</v>
      </c>
      <c r="DR10" s="26">
        <f t="shared" ref="DR10:DR26" si="4">(1/1000)*$B$1*0.15*(((DR62)*((1+COS(RADIANS(90-$B$2)))/2)*(1+(1-((DR62/(DR36+DR62))^2))*((SIN(RADIANS($B$2/2)))^3))*(1+(1-((DR62/(DR36+DR62))^2))*((COS(RADIANS(DEGREES(ACOS(SIN(RADIANS(DR88))))*(COS(RADIANS(90-$B$2)))+((COS(RADIANS(DR88)))*(COS(RADIANS(DR114-$B$3))))*(SIN(RADIANS(90-$B$2))))))^2)*((SIN(RADIANS(90-DR88)))^3)))+(DR62*(((COS(RADIANS(DEGREES(ACOS(SIN(RADIANS(DR88))))*(COS(RADIANS(90-$B$2)))+((COS(RADIANS(DR88)))*(COS(RADIANS(DR114-$B$3))))*(SIN(RADIANS(90-$B$2)))))))/(SIN(RADIANS(DR88)))))+(0.5*0.25*(1-(COS(RADIANS(90-$B$2))))*(DR36+DR62)))</f>
        <v>2.2952724549649958E-2</v>
      </c>
      <c r="DS10" s="26">
        <v>0</v>
      </c>
      <c r="DT10" s="26">
        <v>0</v>
      </c>
      <c r="DU10" s="26">
        <v>0</v>
      </c>
      <c r="DV10" s="26">
        <v>0</v>
      </c>
      <c r="DW10" s="26">
        <v>0</v>
      </c>
      <c r="DX10" s="26">
        <v>0</v>
      </c>
      <c r="DY10" s="83"/>
      <c r="DZ10" s="66">
        <v>0.16666666666666699</v>
      </c>
      <c r="EA10" s="26">
        <v>0</v>
      </c>
      <c r="EB10" s="26">
        <v>0</v>
      </c>
      <c r="EC10" s="26">
        <v>0</v>
      </c>
      <c r="ED10" s="26">
        <v>0</v>
      </c>
      <c r="EE10" s="26">
        <f t="shared" ref="EA10:EL26" si="5">(1/1000)*$B$1*0.15*(((EE62)*((1+COS(RADIANS(90-$B$2)))/2)*(1+(1-((EE62/(EE36+EE62))^2))*((SIN(RADIANS($B$2/2)))^3))*(1+(1-((EE62/(EE36+EE62))^2))*((COS(RADIANS(DEGREES(ACOS(SIN(RADIANS(EE88))))*(COS(RADIANS(90-$B$2)))+((COS(RADIANS(EE88)))*(COS(RADIANS(EE114-$B$3))))*(SIN(RADIANS(90-$B$2))))))^2)*((SIN(RADIANS(90-EE88)))^3)))+(EE62*(((COS(RADIANS(DEGREES(ACOS(SIN(RADIANS(EE88))))*(COS(RADIANS(90-$B$2)))+((COS(RADIANS(EE88)))*(COS(RADIANS(EE114-$B$3))))*(SIN(RADIANS(90-$B$2)))))))/(SIN(RADIANS(EE88)))))+(0.5*0.25*(1-(COS(RADIANS(90-$B$2))))*(EE36+EE62)))</f>
        <v>5.7242965823644423E-2</v>
      </c>
      <c r="EF10" s="26">
        <f t="shared" si="5"/>
        <v>3.7338448764639383E-2</v>
      </c>
      <c r="EG10" s="26">
        <v>0</v>
      </c>
      <c r="EH10" s="26">
        <v>0</v>
      </c>
      <c r="EI10" s="26">
        <v>0</v>
      </c>
      <c r="EJ10" s="26">
        <v>0</v>
      </c>
      <c r="EK10" s="26">
        <v>0</v>
      </c>
      <c r="EL10" s="26">
        <v>0</v>
      </c>
      <c r="EM10" s="83"/>
      <c r="EN10" s="27"/>
      <c r="EO10" s="66">
        <v>0.16666666666666699</v>
      </c>
      <c r="EP10" s="26">
        <v>0</v>
      </c>
      <c r="EQ10" s="26">
        <v>0</v>
      </c>
      <c r="ER10" s="26">
        <v>0</v>
      </c>
      <c r="ES10" s="26">
        <v>0</v>
      </c>
      <c r="ET10" s="26">
        <f t="shared" ref="ET10:EV25" si="6">(1/1000)*$B$1*0.15*(((ET62)*((1+COS(RADIANS(90-$B$2)))/2)*(1+(1-((ET62/(ET36+ET62))^2))*((SIN(RADIANS($B$2/2)))^3))*(1+(1-((ET62/(ET36+ET62))^2))*((COS(RADIANS(DEGREES(ACOS(SIN(RADIANS(ET88))))*(COS(RADIANS(90-$B$2)))+((COS(RADIANS(ET88)))*(COS(RADIANS(ET114-$B$3))))*(SIN(RADIANS(90-$B$2))))))^2)*((SIN(RADIANS(90-ET88)))^3)))+(ET62*(((COS(RADIANS(DEGREES(ACOS(SIN(RADIANS(ET88))))*(COS(RADIANS(90-$B$2)))+((COS(RADIANS(ET88)))*(COS(RADIANS(ET114-$B$3))))*(SIN(RADIANS(90-$B$2)))))))/(SIN(RADIANS(ET88)))))+(0.5*0.25*(1-(COS(RADIANS(90-$B$2))))*(ET36+ET62)))</f>
        <v>8.9198764506042746E-3</v>
      </c>
      <c r="EU10" s="26">
        <f t="shared" si="6"/>
        <v>5.4279863372800961E-2</v>
      </c>
      <c r="EV10" s="26">
        <f t="shared" si="6"/>
        <v>7.6255166464510069E-2</v>
      </c>
      <c r="EW10" s="26">
        <v>0</v>
      </c>
      <c r="EX10" s="26">
        <v>0</v>
      </c>
      <c r="EY10" s="26">
        <v>0</v>
      </c>
      <c r="EZ10" s="26">
        <v>0</v>
      </c>
      <c r="FA10" s="26">
        <v>0</v>
      </c>
      <c r="FC10" s="66">
        <v>0.16666666666666699</v>
      </c>
      <c r="FD10" s="26">
        <v>0</v>
      </c>
      <c r="FE10" s="26">
        <v>0</v>
      </c>
      <c r="FF10" s="26">
        <v>0</v>
      </c>
      <c r="FG10" s="26">
        <v>0</v>
      </c>
      <c r="FH10" s="26">
        <f t="shared" ref="FH10:FH26" si="7">(1/1000)*$B$1*0.15*(((FH62)*((1+COS(RADIANS(90-$B$2)))/2)*(1+(1-((FH62/(FH36+FH62))^2))*((SIN(RADIANS($B$2/2)))^3))*(1+(1-((FH62/(FH36+FH62))^2))*((COS(RADIANS(DEGREES(ACOS(SIN(RADIANS(FH88))))*(COS(RADIANS(90-$B$2)))+((COS(RADIANS(FH88)))*(COS(RADIANS(FH114-$B$3))))*(SIN(RADIANS(90-$B$2))))))^2)*((SIN(RADIANS(90-FH88)))^3)))+(FH62*(((COS(RADIANS(DEGREES(ACOS(SIN(RADIANS(FH88))))*(COS(RADIANS(90-$B$2)))+((COS(RADIANS(FH88)))*(COS(RADIANS(FH114-$B$3))))*(SIN(RADIANS(90-$B$2)))))))/(SIN(RADIANS(FH88)))))+(0.5*0.25*(1-(COS(RADIANS(90-$B$2))))*(FH36+FH62)))</f>
        <v>0.25468504866934011</v>
      </c>
      <c r="FI10" s="26">
        <f t="shared" si="0"/>
        <v>0.24397287367020312</v>
      </c>
      <c r="FJ10" s="26">
        <f t="shared" ref="FJ10:FJ26" si="8">(1/1000)*$B$1*0.15*(((FJ62)*((1+COS(RADIANS(90-$B$2)))/2)*(1+(1-((FJ62/(FJ36+FJ62))^2))*((SIN(RADIANS($B$2/2)))^3))*(1+(1-((FJ62/(FJ36+FJ62))^2))*((COS(RADIANS(DEGREES(ACOS(SIN(RADIANS(FJ88))))*(COS(RADIANS(90-$B$2)))+((COS(RADIANS(FJ88)))*(COS(RADIANS(FJ114-$B$3))))*(SIN(RADIANS(90-$B$2))))))^2)*((SIN(RADIANS(90-FJ88)))^3)))+(FJ62*(((COS(RADIANS(DEGREES(ACOS(SIN(RADIANS(FJ88))))*(COS(RADIANS(90-$B$2)))+((COS(RADIANS(FJ88)))*(COS(RADIANS(FJ114-$B$3))))*(SIN(RADIANS(90-$B$2)))))))/(SIN(RADIANS(FJ88)))))+(0.5*0.25*(1-(COS(RADIANS(90-$B$2))))*(FJ36+FJ62)))</f>
        <v>0.26199374871657316</v>
      </c>
      <c r="FK10" s="26">
        <v>0</v>
      </c>
      <c r="FL10" s="26">
        <v>0</v>
      </c>
      <c r="FM10" s="26">
        <v>0</v>
      </c>
      <c r="FN10" s="26">
        <v>0</v>
      </c>
      <c r="FO10" s="26">
        <v>0</v>
      </c>
      <c r="FQ10" s="66">
        <v>0.16666666666666699</v>
      </c>
      <c r="FR10" s="26">
        <v>0</v>
      </c>
      <c r="FS10" s="26">
        <v>0</v>
      </c>
      <c r="FT10" s="26">
        <v>0</v>
      </c>
      <c r="FU10" s="26">
        <v>0</v>
      </c>
      <c r="FV10" s="26">
        <v>0</v>
      </c>
      <c r="FW10" s="26">
        <v>0</v>
      </c>
      <c r="FX10" s="26">
        <v>0</v>
      </c>
      <c r="FY10" s="26">
        <v>0</v>
      </c>
      <c r="FZ10" s="26">
        <v>0</v>
      </c>
      <c r="GA10" s="26">
        <v>0</v>
      </c>
      <c r="GB10" s="26">
        <v>0</v>
      </c>
      <c r="GC10" s="26">
        <v>0</v>
      </c>
      <c r="GE10" s="66">
        <v>0.16666666666666699</v>
      </c>
      <c r="GF10" s="26">
        <v>0</v>
      </c>
      <c r="GG10" s="26">
        <v>0</v>
      </c>
      <c r="GH10" s="26">
        <v>0</v>
      </c>
      <c r="GI10" s="26">
        <v>0</v>
      </c>
      <c r="GJ10" s="26">
        <v>0</v>
      </c>
      <c r="GK10" s="26">
        <v>0</v>
      </c>
      <c r="GL10" s="26">
        <v>0</v>
      </c>
      <c r="GM10" s="26">
        <v>0</v>
      </c>
      <c r="GN10" s="26">
        <v>0</v>
      </c>
      <c r="GO10" s="26">
        <v>0</v>
      </c>
      <c r="GP10" s="26">
        <v>0</v>
      </c>
      <c r="GQ10" s="26">
        <v>0</v>
      </c>
      <c r="GS10" s="66">
        <v>0.16666666666666699</v>
      </c>
      <c r="GT10" s="26">
        <v>0</v>
      </c>
      <c r="GU10" s="26">
        <v>0</v>
      </c>
      <c r="GV10" s="26">
        <v>0</v>
      </c>
      <c r="GW10" s="26">
        <v>0</v>
      </c>
      <c r="GX10" s="26">
        <v>0</v>
      </c>
      <c r="GY10" s="26">
        <f t="shared" ref="GY10:GY27" si="9">(1/1000)*$B$1*0.15*(((GY62)*((1+COS(RADIANS(90-$B$2)))/2)*(1+(1-((GY62/(GY36+GY62))^2))*((SIN(RADIANS($B$2/2)))^3))*(1+(1-((GY62/(GY36+GY62))^2))*((COS(RADIANS(DEGREES(ACOS(SIN(RADIANS(GY88))))*(COS(RADIANS(90-$B$2)))+((COS(RADIANS(GY88)))*(COS(RADIANS(GY114-$B$3))))*(SIN(RADIANS(90-$B$2))))))^2)*((SIN(RADIANS(90-GY88)))^3)))+(GY62*(((COS(RADIANS(DEGREES(ACOS(SIN(RADIANS(GY88))))*(COS(RADIANS(90-$B$2)))+((COS(RADIANS(GY88)))*(COS(RADIANS(GY114-$B$3))))*(SIN(RADIANS(90-$B$2)))))))/(SIN(RADIANS(GY88)))))+(0.5*0.25*(1-(COS(RADIANS(90-$B$2))))*(GY36+GY62)))</f>
        <v>3.4349860166425619E-2</v>
      </c>
      <c r="GZ10" s="26">
        <v>0</v>
      </c>
      <c r="HA10" s="26">
        <v>0</v>
      </c>
      <c r="HB10" s="26">
        <v>0</v>
      </c>
      <c r="HC10" s="26">
        <v>0</v>
      </c>
      <c r="HD10" s="26">
        <v>0</v>
      </c>
      <c r="HE10" s="26">
        <v>0</v>
      </c>
    </row>
    <row r="11" spans="1:213" ht="15.75" thickBot="1" x14ac:dyDescent="0.3">
      <c r="A11" s="38">
        <v>0.20833333333333301</v>
      </c>
      <c r="B11" s="251">
        <f>INDEX($S$5:$QT$1000,ROW()-4,(MATCH(Tool!$K$5,$S$5:$QT$5,0)+(MATCH(Tool!$K$6,$S$6:$QT$6,0)-1)))</f>
        <v>0</v>
      </c>
      <c r="C11" s="29"/>
      <c r="D11" s="239">
        <v>0.20833333333333301</v>
      </c>
      <c r="E11" s="240">
        <v>0</v>
      </c>
      <c r="F11" s="240">
        <v>0</v>
      </c>
      <c r="G11" s="240">
        <v>0</v>
      </c>
      <c r="H11" s="240">
        <v>0</v>
      </c>
      <c r="I11" s="240">
        <f t="shared" ref="I11:L25" si="10">(1/1000)*$B$1*0.15*(((I63)*((1+COS(RADIANS(90-$B$2)))/2)*(1+(1-((I63/(I37+I63))^2))*((SIN(RADIANS($B$2/2)))^3))*(1+(1-((I63/(I37+I63))^2))*((COS(RADIANS(DEGREES(ACOS(SIN(RADIANS(I89))))*(COS(RADIANS(90-$B$2)))+((COS(RADIANS(I89)))*(COS(RADIANS(I115-$B$3))))*(SIN(RADIANS(90-$B$2))))))^2)*((SIN(RADIANS(90-I89)))^3)))+(I63*(((COS(RADIANS(DEGREES(ACOS(SIN(RADIANS(I89))))*(COS(RADIANS(90-$B$2)))+((COS(RADIANS(I89)))*(COS(RADIANS(I115-$B$3))))*(SIN(RADIANS(90-$B$2)))))))/(SIN(RADIANS(I89)))))+(0.5*0.25*(1-(COS(RADIANS(90-$B$2))))*(I37+I63)))</f>
        <v>0.34892321668265941</v>
      </c>
      <c r="J11" s="240">
        <f t="shared" si="10"/>
        <v>0.62947920197322449</v>
      </c>
      <c r="K11" s="240">
        <f t="shared" si="10"/>
        <v>0.53206215784414113</v>
      </c>
      <c r="L11" s="240">
        <f t="shared" si="10"/>
        <v>4.5597115296500927</v>
      </c>
      <c r="M11" s="240">
        <v>0</v>
      </c>
      <c r="N11" s="240">
        <v>0</v>
      </c>
      <c r="O11" s="240">
        <v>0</v>
      </c>
      <c r="P11" s="240">
        <v>0</v>
      </c>
      <c r="Q11" s="83"/>
      <c r="R11" s="66">
        <v>0.20833333333333301</v>
      </c>
      <c r="S11" s="26">
        <v>0</v>
      </c>
      <c r="T11" s="26">
        <v>0</v>
      </c>
      <c r="U11" s="26">
        <v>0</v>
      </c>
      <c r="V11" s="26">
        <f t="shared" ref="V11:V25" si="11">(1/1000)*$B$1*0.15*(((V63)*((1+COS(RADIANS(90-$B$2)))/2)*(1+(1-((V63/(V37+V63))^2))*((SIN(RADIANS($B$2/2)))^3))*(1+(1-((V63/(V37+V63))^2))*((COS(RADIANS(DEGREES(ACOS(SIN(RADIANS(V89))))*(COS(RADIANS(90-$B$2)))+((COS(RADIANS(V89)))*(COS(RADIANS(V115-$B$3))))*(SIN(RADIANS(90-$B$2))))))^2)*((SIN(RADIANS(90-V89)))^3)))+(V63*(((COS(RADIANS(DEGREES(ACOS(SIN(RADIANS(V89))))*(COS(RADIANS(90-$B$2)))+((COS(RADIANS(V89)))*(COS(RADIANS(V115-$B$3))))*(SIN(RADIANS(90-$B$2)))))))/(SIN(RADIANS(V89)))))+(0.5*0.25*(1-(COS(RADIANS(90-$B$2))))*(V37+V63)))</f>
        <v>3.5731149049481575E-2</v>
      </c>
      <c r="W11" s="26">
        <f t="shared" si="1"/>
        <v>0.14633829343520011</v>
      </c>
      <c r="X11" s="26">
        <f t="shared" si="1"/>
        <v>0.3268546430226858</v>
      </c>
      <c r="Y11" s="26">
        <f t="shared" si="1"/>
        <v>0.20521961758620244</v>
      </c>
      <c r="Z11" s="26">
        <f t="shared" ref="Z11:Z25" si="12">(1/1000)*$B$1*0.15*(((Z63)*((1+COS(RADIANS(90-$B$2)))/2)*(1+(1-((Z63/(Z37+Z63))^2))*((SIN(RADIANS($B$2/2)))^3))*(1+(1-((Z63/(Z37+Z63))^2))*((COS(RADIANS(DEGREES(ACOS(SIN(RADIANS(Z89))))*(COS(RADIANS(90-$B$2)))+((COS(RADIANS(Z89)))*(COS(RADIANS(Z115-$B$3))))*(SIN(RADIANS(90-$B$2))))))^2)*((SIN(RADIANS(90-Z89)))^3)))+(Z63*(((COS(RADIANS(DEGREES(ACOS(SIN(RADIANS(Z89))))*(COS(RADIANS(90-$B$2)))+((COS(RADIANS(Z89)))*(COS(RADIANS(Z115-$B$3))))*(SIN(RADIANS(90-$B$2)))))))/(SIN(RADIANS(Z89)))))+(0.5*0.25*(1-(COS(RADIANS(90-$B$2))))*(Z37+Z63)))</f>
        <v>9.2306804907878931E-2</v>
      </c>
      <c r="AA11" s="26">
        <v>0</v>
      </c>
      <c r="AB11" s="26">
        <v>0</v>
      </c>
      <c r="AC11" s="26">
        <v>0</v>
      </c>
      <c r="AD11" s="26">
        <v>0</v>
      </c>
      <c r="AE11" s="18"/>
      <c r="AF11" s="66">
        <v>0.20833333333333301</v>
      </c>
      <c r="AG11" s="26">
        <v>0</v>
      </c>
      <c r="AH11" s="26">
        <v>0</v>
      </c>
      <c r="AI11" s="26">
        <v>0</v>
      </c>
      <c r="AJ11" s="26">
        <v>0</v>
      </c>
      <c r="AK11" s="26">
        <f t="shared" ref="AK11:AK25" si="13">(1/1000)*$B$1*0.15*(((AK63)*((1+COS(RADIANS(90-$B$2)))/2)*(1+(1-((AK63/(AK37+AK63))^2))*((SIN(RADIANS($B$2/2)))^3))*(1+(1-((AK63/(AK37+AK63))^2))*((COS(RADIANS(DEGREES(ACOS(SIN(RADIANS(AK89))))*(COS(RADIANS(90-$B$2)))+((COS(RADIANS(AK89)))*(COS(RADIANS(AK115-$B$3))))*(SIN(RADIANS(90-$B$2))))))^2)*((SIN(RADIANS(90-AK89)))^3)))+(AK63*(((COS(RADIANS(DEGREES(ACOS(SIN(RADIANS(AK89))))*(COS(RADIANS(90-$B$2)))+((COS(RADIANS(AK89)))*(COS(RADIANS(AK115-$B$3))))*(SIN(RADIANS(90-$B$2)))))))/(SIN(RADIANS(AK89)))))+(0.5*0.25*(1-(COS(RADIANS(90-$B$2))))*(AK37+AK63)))</f>
        <v>0.12790002690903346</v>
      </c>
      <c r="AL11" s="26">
        <f t="shared" si="2"/>
        <v>0.19737279179691236</v>
      </c>
      <c r="AM11" s="26">
        <f t="shared" ref="AM11:AM26" si="14">(1/1000)*$B$1*0.15*(((AM63)*((1+COS(RADIANS(90-$B$2)))/2)*(1+(1-((AM63/(AM37+AM63))^2))*((SIN(RADIANS($B$2/2)))^3))*(1+(1-((AM63/(AM37+AM63))^2))*((COS(RADIANS(DEGREES(ACOS(SIN(RADIANS(AM89))))*(COS(RADIANS(90-$B$2)))+((COS(RADIANS(AM89)))*(COS(RADIANS(AM115-$B$3))))*(SIN(RADIANS(90-$B$2))))))^2)*((SIN(RADIANS(90-AM89)))^3)))+(AM63*(((COS(RADIANS(DEGREES(ACOS(SIN(RADIANS(AM89))))*(COS(RADIANS(90-$B$2)))+((COS(RADIANS(AM89)))*(COS(RADIANS(AM115-$B$3))))*(SIN(RADIANS(90-$B$2)))))))/(SIN(RADIANS(AM89)))))+(0.5*0.25*(1-(COS(RADIANS(90-$B$2))))*(AM37+AM63)))</f>
        <v>0.1103445539517791</v>
      </c>
      <c r="AN11" s="26">
        <v>0</v>
      </c>
      <c r="AO11" s="26">
        <v>0</v>
      </c>
      <c r="AP11" s="26">
        <v>0</v>
      </c>
      <c r="AQ11" s="26">
        <v>0</v>
      </c>
      <c r="AR11" s="26">
        <v>0</v>
      </c>
      <c r="AT11" s="66">
        <v>0.20833333333333301</v>
      </c>
      <c r="AU11" s="26">
        <v>0</v>
      </c>
      <c r="AV11" s="26">
        <v>0</v>
      </c>
      <c r="AW11" s="26">
        <v>0</v>
      </c>
      <c r="AX11" s="26">
        <v>0</v>
      </c>
      <c r="AY11" s="26">
        <f t="shared" ref="AY11:BA26" si="15">(1/1000)*$B$1*0.15*(((AY63)*((1+COS(RADIANS(90-$B$2)))/2)*(1+(1-((AY63/(AY37+AY63))^2))*((SIN(RADIANS($B$2/2)))^3))*(1+(1-((AY63/(AY37+AY63))^2))*((COS(RADIANS(DEGREES(ACOS(SIN(RADIANS(AY89))))*(COS(RADIANS(90-$B$2)))+((COS(RADIANS(AY89)))*(COS(RADIANS(AY115-$B$3))))*(SIN(RADIANS(90-$B$2))))))^2)*((SIN(RADIANS(90-AY89)))^3)))+(AY63*(((COS(RADIANS(DEGREES(ACOS(SIN(RADIANS(AY89))))*(COS(RADIANS(90-$B$2)))+((COS(RADIANS(AY89)))*(COS(RADIANS(AY115-$B$3))))*(SIN(RADIANS(90-$B$2)))))))/(SIN(RADIANS(AY89)))))+(0.5*0.25*(1-(COS(RADIANS(90-$B$2))))*(AY37+AY63)))</f>
        <v>0.10849497309910737</v>
      </c>
      <c r="AZ11" s="26">
        <f t="shared" si="15"/>
        <v>0.17885601431382064</v>
      </c>
      <c r="BA11" s="26">
        <f t="shared" si="15"/>
        <v>0.13791147783388397</v>
      </c>
      <c r="BB11" s="26">
        <v>0</v>
      </c>
      <c r="BC11" s="26">
        <v>0</v>
      </c>
      <c r="BD11" s="26">
        <v>0</v>
      </c>
      <c r="BE11" s="26">
        <v>0</v>
      </c>
      <c r="BF11" s="26">
        <v>0</v>
      </c>
      <c r="BH11" s="66">
        <v>0.20833333333333301</v>
      </c>
      <c r="BI11" s="26">
        <v>0</v>
      </c>
      <c r="BJ11" s="26">
        <v>0</v>
      </c>
      <c r="BK11" s="26">
        <v>0</v>
      </c>
      <c r="BL11" s="26">
        <v>0</v>
      </c>
      <c r="BM11" s="26">
        <f t="shared" ref="BM11:BO26" si="16">(1/1000)*$B$1*0.15*(((BM63)*((1+COS(RADIANS(90-$B$2)))/2)*(1+(1-((BM63/(BM37+BM63))^2))*((SIN(RADIANS($B$2/2)))^3))*(1+(1-((BM63/(BM37+BM63))^2))*((COS(RADIANS(DEGREES(ACOS(SIN(RADIANS(BM89))))*(COS(RADIANS(90-$B$2)))+((COS(RADIANS(BM89)))*(COS(RADIANS(BM115-$B$3))))*(SIN(RADIANS(90-$B$2))))))^2)*((SIN(RADIANS(90-BM89)))^3)))+(BM63*(((COS(RADIANS(DEGREES(ACOS(SIN(RADIANS(BM89))))*(COS(RADIANS(90-$B$2)))+((COS(RADIANS(BM89)))*(COS(RADIANS(BM115-$B$3))))*(SIN(RADIANS(90-$B$2)))))))/(SIN(RADIANS(BM89)))))+(0.5*0.25*(1-(COS(RADIANS(90-$B$2))))*(BM37+BM63)))</f>
        <v>9.8522457628028123E-2</v>
      </c>
      <c r="BN11" s="26">
        <f t="shared" si="16"/>
        <v>0.18173876008827092</v>
      </c>
      <c r="BO11" s="26">
        <f t="shared" si="16"/>
        <v>0.15945958424880605</v>
      </c>
      <c r="BP11" s="26">
        <v>0</v>
      </c>
      <c r="BQ11" s="26">
        <v>0</v>
      </c>
      <c r="BR11" s="26">
        <v>0</v>
      </c>
      <c r="BS11" s="26">
        <v>0</v>
      </c>
      <c r="BT11" s="26">
        <v>0</v>
      </c>
      <c r="BU11" s="27"/>
      <c r="BV11" s="66">
        <v>0.20833333333333301</v>
      </c>
      <c r="BW11" s="26">
        <v>0</v>
      </c>
      <c r="BX11" s="26">
        <v>0</v>
      </c>
      <c r="BY11" s="26">
        <v>0</v>
      </c>
      <c r="BZ11" s="26">
        <v>0</v>
      </c>
      <c r="CA11" s="26">
        <f t="shared" ref="CA11:CC25" si="17">(1/1000)*$B$1*0.15*(((CA63)*((1+COS(RADIANS(90-$B$2)))/2)*(1+(1-((CA63/(CA37+CA63))^2))*((SIN(RADIANS($B$2/2)))^3))*(1+(1-((CA63/(CA37+CA63))^2))*((COS(RADIANS(DEGREES(ACOS(SIN(RADIANS(CA89))))*(COS(RADIANS(90-$B$2)))+((COS(RADIANS(CA89)))*(COS(RADIANS(CA115-$B$3))))*(SIN(RADIANS(90-$B$2))))))^2)*((SIN(RADIANS(90-CA89)))^3)))+(CA63*(((COS(RADIANS(DEGREES(ACOS(SIN(RADIANS(CA89))))*(COS(RADIANS(90-$B$2)))+((COS(RADIANS(CA89)))*(COS(RADIANS(CA115-$B$3))))*(SIN(RADIANS(90-$B$2)))))))/(SIN(RADIANS(CA89)))))+(0.5*0.25*(1-(COS(RADIANS(90-$B$2))))*(CA37+CA63)))</f>
        <v>7.2815401943347111E-2</v>
      </c>
      <c r="CB11" s="26">
        <f t="shared" si="17"/>
        <v>0.13032536074366038</v>
      </c>
      <c r="CC11" s="26">
        <f t="shared" si="17"/>
        <v>0.10607912682127384</v>
      </c>
      <c r="CD11" s="26">
        <v>0</v>
      </c>
      <c r="CE11" s="26">
        <v>0</v>
      </c>
      <c r="CF11" s="26">
        <v>0</v>
      </c>
      <c r="CG11" s="26">
        <v>0</v>
      </c>
      <c r="CH11" s="26">
        <v>0</v>
      </c>
      <c r="CI11" s="18"/>
      <c r="CJ11" s="66">
        <v>0.20833333333333301</v>
      </c>
      <c r="CK11" s="26">
        <v>0</v>
      </c>
      <c r="CL11" s="26">
        <v>0</v>
      </c>
      <c r="CM11" s="26">
        <v>0</v>
      </c>
      <c r="CN11" s="26">
        <f t="shared" ref="CN11:CN24" si="18">(1/1000)*$B$1*0.15*(((CN63)*((1+COS(RADIANS(90-$B$2)))/2)*(1+(1-((CN63/(CN37+CN63))^2))*((SIN(RADIANS($B$2/2)))^3))*(1+(1-((CN63/(CN37+CN63))^2))*((COS(RADIANS(DEGREES(ACOS(SIN(RADIANS(CN89))))*(COS(RADIANS(90-$B$2)))+((COS(RADIANS(CN89)))*(COS(RADIANS(CN115-$B$3))))*(SIN(RADIANS(90-$B$2))))))^2)*((SIN(RADIANS(90-CN89)))^3)))+(CN63*(((COS(RADIANS(DEGREES(ACOS(SIN(RADIANS(CN89))))*(COS(RADIANS(90-$B$2)))+((COS(RADIANS(CN89)))*(COS(RADIANS(CN115-$B$3))))*(SIN(RADIANS(90-$B$2)))))))/(SIN(RADIANS(CN89)))))+(0.5*0.25*(1-(COS(RADIANS(90-$B$2))))*(CN37+CN63)))</f>
        <v>6.0836981894263294E-2</v>
      </c>
      <c r="CO11" s="26">
        <f t="shared" si="3"/>
        <v>0.1681642204579156</v>
      </c>
      <c r="CP11" s="26">
        <f t="shared" si="3"/>
        <v>0.20940093521074338</v>
      </c>
      <c r="CQ11" s="26">
        <f t="shared" si="3"/>
        <v>0.16254115513808826</v>
      </c>
      <c r="CR11" s="26">
        <f t="shared" ref="CR11:CR24" si="19">(1/1000)*$B$1*0.15*(((CR63)*((1+COS(RADIANS(90-$B$2)))/2)*(1+(1-((CR63/(CR37+CR63))^2))*((SIN(RADIANS($B$2/2)))^3))*(1+(1-((CR63/(CR37+CR63))^2))*((COS(RADIANS(DEGREES(ACOS(SIN(RADIANS(CR89))))*(COS(RADIANS(90-$B$2)))+((COS(RADIANS(CR89)))*(COS(RADIANS(CR115-$B$3))))*(SIN(RADIANS(90-$B$2))))))^2)*((SIN(RADIANS(90-CR89)))^3)))+(CR63*(((COS(RADIANS(DEGREES(ACOS(SIN(RADIANS(CR89))))*(COS(RADIANS(90-$B$2)))+((COS(RADIANS(CR89)))*(COS(RADIANS(CR115-$B$3))))*(SIN(RADIANS(90-$B$2)))))))/(SIN(RADIANS(CR89)))))+(0.5*0.25*(1-(COS(RADIANS(90-$B$2))))*(CR37+CR63)))</f>
        <v>0.25907245664099365</v>
      </c>
      <c r="CS11" s="26">
        <v>0</v>
      </c>
      <c r="CT11" s="26">
        <v>0</v>
      </c>
      <c r="CU11" s="26">
        <v>0</v>
      </c>
      <c r="CV11" s="26">
        <v>0</v>
      </c>
      <c r="CW11" s="83"/>
      <c r="DL11" s="66">
        <v>0.20833333333333301</v>
      </c>
      <c r="DM11" s="26">
        <v>0</v>
      </c>
      <c r="DN11" s="26">
        <v>0</v>
      </c>
      <c r="DO11" s="26">
        <v>0</v>
      </c>
      <c r="DP11" s="26">
        <f t="shared" ref="DP11:DQ25" si="20">(1/1000)*$B$1*0.15*(((DP63)*((1+COS(RADIANS(90-$B$2)))/2)*(1+(1-((DP63/(DP37+DP63))^2))*((SIN(RADIANS($B$2/2)))^3))*(1+(1-((DP63/(DP37+DP63))^2))*((COS(RADIANS(DEGREES(ACOS(SIN(RADIANS(DP89))))*(COS(RADIANS(90-$B$2)))+((COS(RADIANS(DP89)))*(COS(RADIANS(DP115-$B$3))))*(SIN(RADIANS(90-$B$2))))))^2)*((SIN(RADIANS(90-DP89)))^3)))+(DP63*(((COS(RADIANS(DEGREES(ACOS(SIN(RADIANS(DP89))))*(COS(RADIANS(90-$B$2)))+((COS(RADIANS(DP89)))*(COS(RADIANS(DP115-$B$3))))*(SIN(RADIANS(90-$B$2)))))))/(SIN(RADIANS(DP89)))))+(0.5*0.25*(1-(COS(RADIANS(90-$B$2))))*(DP37+DP63)))</f>
        <v>1.7175146647044788E-2</v>
      </c>
      <c r="DQ11" s="26">
        <f t="shared" si="20"/>
        <v>0.16480712600562028</v>
      </c>
      <c r="DR11" s="26">
        <f t="shared" si="4"/>
        <v>0.22000295119241337</v>
      </c>
      <c r="DS11" s="26">
        <f t="shared" ref="DS11:DT25" si="21">(1/1000)*$B$1*0.15*(((DS63)*((1+COS(RADIANS(90-$B$2)))/2)*(1+(1-((DS63/(DS37+DS63))^2))*((SIN(RADIANS($B$2/2)))^3))*(1+(1-((DS63/(DS37+DS63))^2))*((COS(RADIANS(DEGREES(ACOS(SIN(RADIANS(DS89))))*(COS(RADIANS(90-$B$2)))+((COS(RADIANS(DS89)))*(COS(RADIANS(DS115-$B$3))))*(SIN(RADIANS(90-$B$2))))))^2)*((SIN(RADIANS(90-DS89)))^3)))+(DS63*(((COS(RADIANS(DEGREES(ACOS(SIN(RADIANS(DS89))))*(COS(RADIANS(90-$B$2)))+((COS(RADIANS(DS89)))*(COS(RADIANS(DS115-$B$3))))*(SIN(RADIANS(90-$B$2)))))))/(SIN(RADIANS(DS89)))))+(0.5*0.25*(1-(COS(RADIANS(90-$B$2))))*(DS37+DS63)))</f>
        <v>0.19070267384773346</v>
      </c>
      <c r="DT11" s="26">
        <f t="shared" si="21"/>
        <v>0.13985140307711044</v>
      </c>
      <c r="DU11" s="26">
        <v>0</v>
      </c>
      <c r="DV11" s="26">
        <v>0</v>
      </c>
      <c r="DW11" s="26">
        <v>0</v>
      </c>
      <c r="DX11" s="26">
        <v>0</v>
      </c>
      <c r="DY11" s="83"/>
      <c r="DZ11" s="66">
        <v>0.20833333333333301</v>
      </c>
      <c r="EA11" s="26">
        <v>0</v>
      </c>
      <c r="EB11" s="26">
        <v>0</v>
      </c>
      <c r="EC11" s="26">
        <v>0</v>
      </c>
      <c r="ED11" s="26">
        <f t="shared" si="5"/>
        <v>0.31967830257903457</v>
      </c>
      <c r="EE11" s="26">
        <f t="shared" si="5"/>
        <v>9.8150847389763082E-2</v>
      </c>
      <c r="EF11" s="26">
        <f t="shared" si="5"/>
        <v>0.14507960336543199</v>
      </c>
      <c r="EG11" s="26">
        <f t="shared" si="5"/>
        <v>8.2712929545324637E-2</v>
      </c>
      <c r="EH11" s="26">
        <v>0</v>
      </c>
      <c r="EI11" s="26">
        <v>0</v>
      </c>
      <c r="EJ11" s="26">
        <v>0</v>
      </c>
      <c r="EK11" s="26">
        <v>0</v>
      </c>
      <c r="EL11" s="26">
        <v>0</v>
      </c>
      <c r="EM11" s="83"/>
      <c r="EN11" s="27"/>
      <c r="EO11" s="66">
        <v>0.20833333333333301</v>
      </c>
      <c r="EP11" s="26">
        <v>0</v>
      </c>
      <c r="EQ11" s="26">
        <v>0</v>
      </c>
      <c r="ER11" s="26">
        <v>0</v>
      </c>
      <c r="ES11" s="26">
        <f t="shared" ref="ES11:ES24" si="22">(1/1000)*$B$1*0.15*(((ES63)*((1+COS(RADIANS(90-$B$2)))/2)*(1+(1-((ES63/(ES37+ES63))^2))*((SIN(RADIANS($B$2/2)))^3))*(1+(1-((ES63/(ES37+ES63))^2))*((COS(RADIANS(DEGREES(ACOS(SIN(RADIANS(ES89))))*(COS(RADIANS(90-$B$2)))+((COS(RADIANS(ES89)))*(COS(RADIANS(ES115-$B$3))))*(SIN(RADIANS(90-$B$2))))))^2)*((SIN(RADIANS(90-ES89)))^3)))+(ES63*(((COS(RADIANS(DEGREES(ACOS(SIN(RADIANS(ES89))))*(COS(RADIANS(90-$B$2)))+((COS(RADIANS(ES89)))*(COS(RADIANS(ES115-$B$3))))*(SIN(RADIANS(90-$B$2)))))))/(SIN(RADIANS(ES89)))))+(0.5*0.25*(1-(COS(RADIANS(90-$B$2))))*(ES37+ES63)))</f>
        <v>2.7019035277929135E-2</v>
      </c>
      <c r="ET11" s="26">
        <f t="shared" si="6"/>
        <v>0.17817886321033075</v>
      </c>
      <c r="EU11" s="26">
        <f t="shared" si="6"/>
        <v>0.33656126081175092</v>
      </c>
      <c r="EV11" s="26">
        <f t="shared" si="6"/>
        <v>0.25777580039275744</v>
      </c>
      <c r="EW11" s="26">
        <f t="shared" ref="EW11:EW24" si="23">(1/1000)*$B$1*0.15*(((EW63)*((1+COS(RADIANS(90-$B$2)))/2)*(1+(1-((EW63/(EW37+EW63))^2))*((SIN(RADIANS($B$2/2)))^3))*(1+(1-((EW63/(EW37+EW63))^2))*((COS(RADIANS(DEGREES(ACOS(SIN(RADIANS(EW89))))*(COS(RADIANS(90-$B$2)))+((COS(RADIANS(EW89)))*(COS(RADIANS(EW115-$B$3))))*(SIN(RADIANS(90-$B$2))))))^2)*((SIN(RADIANS(90-EW89)))^3)))+(EW63*(((COS(RADIANS(DEGREES(ACOS(SIN(RADIANS(EW89))))*(COS(RADIANS(90-$B$2)))+((COS(RADIANS(EW89)))*(COS(RADIANS(EW115-$B$3))))*(SIN(RADIANS(90-$B$2)))))))/(SIN(RADIANS(EW89)))))+(0.5*0.25*(1-(COS(RADIANS(90-$B$2))))*(EW37+EW63)))</f>
        <v>0.11208371551077176</v>
      </c>
      <c r="EX11" s="26">
        <v>0</v>
      </c>
      <c r="EY11" s="26">
        <v>0</v>
      </c>
      <c r="EZ11" s="26">
        <v>0</v>
      </c>
      <c r="FA11" s="26">
        <v>0</v>
      </c>
      <c r="FC11" s="66">
        <v>0.20833333333333301</v>
      </c>
      <c r="FD11" s="26">
        <v>0</v>
      </c>
      <c r="FE11" s="26">
        <v>0</v>
      </c>
      <c r="FF11" s="26">
        <v>0</v>
      </c>
      <c r="FG11" s="26">
        <f t="shared" ref="FG11:FG25" si="24">(1/1000)*$B$1*0.15*(((FG63)*((1+COS(RADIANS(90-$B$2)))/2)*(1+(1-((FG63/(FG37+FG63))^2))*((SIN(RADIANS($B$2/2)))^3))*(1+(1-((FG63/(FG37+FG63))^2))*((COS(RADIANS(DEGREES(ACOS(SIN(RADIANS(FG89))))*(COS(RADIANS(90-$B$2)))+((COS(RADIANS(FG89)))*(COS(RADIANS(FG115-$B$3))))*(SIN(RADIANS(90-$B$2))))))^2)*((SIN(RADIANS(90-FG89)))^3)))+(FG63*(((COS(RADIANS(DEGREES(ACOS(SIN(RADIANS(FG89))))*(COS(RADIANS(90-$B$2)))+((COS(RADIANS(FG89)))*(COS(RADIANS(FG115-$B$3))))*(SIN(RADIANS(90-$B$2)))))))/(SIN(RADIANS(FG89)))))+(0.5*0.25*(1-(COS(RADIANS(90-$B$2))))*(FG37+FG63)))</f>
        <v>0.3175133474416868</v>
      </c>
      <c r="FH11" s="26">
        <f t="shared" si="7"/>
        <v>0.38858103252541981</v>
      </c>
      <c r="FI11" s="26">
        <f t="shared" si="0"/>
        <v>0.44174130869600919</v>
      </c>
      <c r="FJ11" s="26">
        <f t="shared" si="8"/>
        <v>0.36810778909637415</v>
      </c>
      <c r="FK11" s="26">
        <f t="shared" ref="FK11:FK25" si="25">(1/1000)*$B$1*0.15*(((FK63)*((1+COS(RADIANS(90-$B$2)))/2)*(1+(1-((FK63/(FK37+FK63))^2))*((SIN(RADIANS($B$2/2)))^3))*(1+(1-((FK63/(FK37+FK63))^2))*((COS(RADIANS(DEGREES(ACOS(SIN(RADIANS(FK89))))*(COS(RADIANS(90-$B$2)))+((COS(RADIANS(FK89)))*(COS(RADIANS(FK115-$B$3))))*(SIN(RADIANS(90-$B$2))))))^2)*((SIN(RADIANS(90-FK89)))^3)))+(FK63*(((COS(RADIANS(DEGREES(ACOS(SIN(RADIANS(FK89))))*(COS(RADIANS(90-$B$2)))+((COS(RADIANS(FK89)))*(COS(RADIANS(FK115-$B$3))))*(SIN(RADIANS(90-$B$2)))))))/(SIN(RADIANS(FK89)))))+(0.5*0.25*(1-(COS(RADIANS(90-$B$2))))*(FK37+FK63)))</f>
        <v>0.3395511671223857</v>
      </c>
      <c r="FL11" s="26">
        <v>0</v>
      </c>
      <c r="FM11" s="26">
        <v>0</v>
      </c>
      <c r="FN11" s="26">
        <v>0</v>
      </c>
      <c r="FO11" s="26">
        <v>0</v>
      </c>
      <c r="FQ11" s="66">
        <v>0.20833333333333301</v>
      </c>
      <c r="FR11" s="26">
        <v>0</v>
      </c>
      <c r="FS11" s="26">
        <v>0</v>
      </c>
      <c r="FT11" s="26">
        <v>0</v>
      </c>
      <c r="FU11" s="26">
        <f t="shared" ref="FU11:FY25" si="26">(1/1000)*$B$1*0.15*(((FU63)*((1+COS(RADIANS(90-$B$2)))/2)*(1+(1-((FU63/(FU37+FU63))^2))*((SIN(RADIANS($B$2/2)))^3))*(1+(1-((FU63/(FU37+FU63))^2))*((COS(RADIANS(DEGREES(ACOS(SIN(RADIANS(FU89))))*(COS(RADIANS(90-$B$2)))+((COS(RADIANS(FU89)))*(COS(RADIANS(FU115-$B$3))))*(SIN(RADIANS(90-$B$2))))))^2)*((SIN(RADIANS(90-FU89)))^3)))+(FU63*(((COS(RADIANS(DEGREES(ACOS(SIN(RADIANS(FU89))))*(COS(RADIANS(90-$B$2)))+((COS(RADIANS(FU89)))*(COS(RADIANS(FU115-$B$3))))*(SIN(RADIANS(90-$B$2)))))))/(SIN(RADIANS(FU89)))))+(0.5*0.25*(1-(COS(RADIANS(90-$B$2))))*(FU37+FU63)))</f>
        <v>1.7824274276358527E-2</v>
      </c>
      <c r="FV11" s="26">
        <f t="shared" si="26"/>
        <v>0.14037062866386352</v>
      </c>
      <c r="FW11" s="26">
        <f t="shared" si="26"/>
        <v>0.18999358750843573</v>
      </c>
      <c r="FX11" s="26">
        <f t="shared" si="26"/>
        <v>0.17416824424284891</v>
      </c>
      <c r="FY11" s="26">
        <f t="shared" si="26"/>
        <v>0.17058601298113438</v>
      </c>
      <c r="FZ11" s="26">
        <v>0</v>
      </c>
      <c r="GA11" s="26">
        <v>0</v>
      </c>
      <c r="GB11" s="26">
        <v>0</v>
      </c>
      <c r="GC11" s="26">
        <v>0</v>
      </c>
      <c r="GE11" s="66">
        <v>0.20833333333333301</v>
      </c>
      <c r="GF11" s="26">
        <v>0</v>
      </c>
      <c r="GG11" s="26">
        <v>0</v>
      </c>
      <c r="GH11" s="26">
        <v>0</v>
      </c>
      <c r="GI11" s="26">
        <v>0</v>
      </c>
      <c r="GJ11" s="26">
        <f t="shared" ref="GJ11:GL26" si="27">(1/1000)*$B$1*0.15*(((GJ63)*((1+COS(RADIANS(90-$B$2)))/2)*(1+(1-((GJ63/(GJ37+GJ63))^2))*((SIN(RADIANS($B$2/2)))^3))*(1+(1-((GJ63/(GJ37+GJ63))^2))*((COS(RADIANS(DEGREES(ACOS(SIN(RADIANS(GJ89))))*(COS(RADIANS(90-$B$2)))+((COS(RADIANS(GJ89)))*(COS(RADIANS(GJ115-$B$3))))*(SIN(RADIANS(90-$B$2))))))^2)*((SIN(RADIANS(90-GJ89)))^3)))+(GJ63*(((COS(RADIANS(DEGREES(ACOS(SIN(RADIANS(GJ89))))*(COS(RADIANS(90-$B$2)))+((COS(RADIANS(GJ89)))*(COS(RADIANS(GJ115-$B$3))))*(SIN(RADIANS(90-$B$2)))))))/(SIN(RADIANS(GJ89)))))+(0.5*0.25*(1-(COS(RADIANS(90-$B$2))))*(GJ37+GJ63)))</f>
        <v>6.6207534881862026E-2</v>
      </c>
      <c r="GK11" s="26">
        <f t="shared" si="27"/>
        <v>0.22059581431946582</v>
      </c>
      <c r="GL11" s="26">
        <f t="shared" si="27"/>
        <v>0.14718942109100813</v>
      </c>
      <c r="GM11" s="26">
        <v>0</v>
      </c>
      <c r="GN11" s="26">
        <v>0</v>
      </c>
      <c r="GO11" s="26">
        <v>0</v>
      </c>
      <c r="GP11" s="26">
        <v>0</v>
      </c>
      <c r="GQ11" s="26">
        <v>0</v>
      </c>
      <c r="GS11" s="66">
        <v>0.20833333333333301</v>
      </c>
      <c r="GT11" s="26">
        <v>0</v>
      </c>
      <c r="GU11" s="26">
        <v>0</v>
      </c>
      <c r="GV11" s="26">
        <v>0</v>
      </c>
      <c r="GW11" s="26">
        <v>0</v>
      </c>
      <c r="GX11" s="26">
        <f t="shared" ref="GX11:GX26" si="28">(1/1000)*$B$1*0.15*(((GX63)*((1+COS(RADIANS(90-$B$2)))/2)*(1+(1-((GX63/(GX37+GX63))^2))*((SIN(RADIANS($B$2/2)))^3))*(1+(1-((GX63/(GX37+GX63))^2))*((COS(RADIANS(DEGREES(ACOS(SIN(RADIANS(GX89))))*(COS(RADIANS(90-$B$2)))+((COS(RADIANS(GX89)))*(COS(RADIANS(GX115-$B$3))))*(SIN(RADIANS(90-$B$2))))))^2)*((SIN(RADIANS(90-GX89)))^3)))+(GX63*(((COS(RADIANS(DEGREES(ACOS(SIN(RADIANS(GX89))))*(COS(RADIANS(90-$B$2)))+((COS(RADIANS(GX89)))*(COS(RADIANS(GX115-$B$3))))*(SIN(RADIANS(90-$B$2)))))))/(SIN(RADIANS(GX89)))))+(0.5*0.25*(1-(COS(RADIANS(90-$B$2))))*(GX37+GX63)))</f>
        <v>0.13621622281139006</v>
      </c>
      <c r="GY11" s="26">
        <f t="shared" si="9"/>
        <v>0.24731656134546071</v>
      </c>
      <c r="GZ11" s="26">
        <f t="shared" ref="GZ11:GZ26" si="29">(1/1000)*$B$1*0.15*(((GZ63)*((1+COS(RADIANS(90-$B$2)))/2)*(1+(1-((GZ63/(GZ37+GZ63))^2))*((SIN(RADIANS($B$2/2)))^3))*(1+(1-((GZ63/(GZ37+GZ63))^2))*((COS(RADIANS(DEGREES(ACOS(SIN(RADIANS(GZ89))))*(COS(RADIANS(90-$B$2)))+((COS(RADIANS(GZ89)))*(COS(RADIANS(GZ115-$B$3))))*(SIN(RADIANS(90-$B$2))))))^2)*((SIN(RADIANS(90-GZ89)))^3)))+(GZ63*(((COS(RADIANS(DEGREES(ACOS(SIN(RADIANS(GZ89))))*(COS(RADIANS(90-$B$2)))+((COS(RADIANS(GZ89)))*(COS(RADIANS(GZ115-$B$3))))*(SIN(RADIANS(90-$B$2)))))))/(SIN(RADIANS(GZ89)))))+(0.5*0.25*(1-(COS(RADIANS(90-$B$2))))*(GZ37+GZ63)))</f>
        <v>0.17282587120622336</v>
      </c>
      <c r="HA11" s="26">
        <v>0</v>
      </c>
      <c r="HB11" s="26">
        <v>0</v>
      </c>
      <c r="HC11" s="26">
        <v>0</v>
      </c>
      <c r="HD11" s="26">
        <v>0</v>
      </c>
      <c r="HE11" s="26">
        <v>0</v>
      </c>
    </row>
    <row r="12" spans="1:213" ht="15.75" thickBot="1" x14ac:dyDescent="0.3">
      <c r="A12" s="38">
        <v>0.25</v>
      </c>
      <c r="B12" s="251">
        <f>INDEX($S$5:$QT$1000,ROW()-4,(MATCH(Tool!$K$5,$S$5:$QT$5,0)+(MATCH(Tool!$K$6,$S$6:$QT$6,0)-1)))</f>
        <v>0</v>
      </c>
      <c r="C12" s="29"/>
      <c r="D12" s="239">
        <v>0.25</v>
      </c>
      <c r="E12" s="240">
        <v>0</v>
      </c>
      <c r="F12" s="240">
        <v>0</v>
      </c>
      <c r="G12" s="240">
        <v>0</v>
      </c>
      <c r="H12" s="240">
        <f t="shared" ref="H12:H24" si="30">(1/1000)*$B$1*0.15*(((H64)*((1+COS(RADIANS(90-$B$2)))/2)*(1+(1-((H64/(H38+H64))^2))*((SIN(RADIANS($B$2/2)))^3))*(1+(1-((H64/(H38+H64))^2))*((COS(RADIANS(DEGREES(ACOS(SIN(RADIANS(H90))))*(COS(RADIANS(90-$B$2)))+((COS(RADIANS(H90)))*(COS(RADIANS(H116-$B$3))))*(SIN(RADIANS(90-$B$2))))))^2)*((SIN(RADIANS(90-H90)))^3)))+(H64*(((COS(RADIANS(DEGREES(ACOS(SIN(RADIANS(H90))))*(COS(RADIANS(90-$B$2)))+((COS(RADIANS(H90)))*(COS(RADIANS(H116-$B$3))))*(SIN(RADIANS(90-$B$2)))))))/(SIN(RADIANS(H90)))))+(0.5*0.25*(1-(COS(RADIANS(90-$B$2))))*(H38+H64)))</f>
        <v>0.41211048484887491</v>
      </c>
      <c r="I12" s="240">
        <f t="shared" si="10"/>
        <v>0.92432291755648188</v>
      </c>
      <c r="J12" s="240">
        <f t="shared" si="10"/>
        <v>1.0624878918173029</v>
      </c>
      <c r="K12" s="240">
        <f t="shared" si="10"/>
        <v>1.0357677700234389</v>
      </c>
      <c r="L12" s="240">
        <f t="shared" si="10"/>
        <v>1.3086548432075882</v>
      </c>
      <c r="M12" s="240">
        <f t="shared" ref="M12:M23" si="31">(1/1000)*$B$1*0.15*(((M64)*((1+COS(RADIANS(90-$B$2)))/2)*(1+(1-((M64/(M38+M64))^2))*((SIN(RADIANS($B$2/2)))^3))*(1+(1-((M64/(M38+M64))^2))*((COS(RADIANS(DEGREES(ACOS(SIN(RADIANS(M90))))*(COS(RADIANS(90-$B$2)))+((COS(RADIANS(M90)))*(COS(RADIANS(M116-$B$3))))*(SIN(RADIANS(90-$B$2))))))^2)*((SIN(RADIANS(90-M90)))^3)))+(M64*(((COS(RADIANS(DEGREES(ACOS(SIN(RADIANS(M90))))*(COS(RADIANS(90-$B$2)))+((COS(RADIANS(M90)))*(COS(RADIANS(M116-$B$3))))*(SIN(RADIANS(90-$B$2)))))))/(SIN(RADIANS(M90)))))+(0.5*0.25*(1-(COS(RADIANS(90-$B$2))))*(M38+M64)))</f>
        <v>10.755791546182323</v>
      </c>
      <c r="N12" s="240">
        <v>0</v>
      </c>
      <c r="O12" s="240">
        <v>0</v>
      </c>
      <c r="P12" s="240">
        <v>0</v>
      </c>
      <c r="Q12" s="83"/>
      <c r="R12" s="66">
        <v>0.25</v>
      </c>
      <c r="S12" s="26">
        <v>0</v>
      </c>
      <c r="T12" s="26">
        <v>0</v>
      </c>
      <c r="U12" s="26">
        <v>0</v>
      </c>
      <c r="V12" s="26">
        <f t="shared" si="11"/>
        <v>0.1897866404953219</v>
      </c>
      <c r="W12" s="26">
        <f t="shared" si="1"/>
        <v>0.50949124066212259</v>
      </c>
      <c r="X12" s="26">
        <f t="shared" si="1"/>
        <v>0.79672720031031785</v>
      </c>
      <c r="Y12" s="26">
        <f t="shared" si="1"/>
        <v>0.56285984260571875</v>
      </c>
      <c r="Z12" s="26">
        <f t="shared" si="12"/>
        <v>0.27011037933381143</v>
      </c>
      <c r="AA12" s="26">
        <f t="shared" ref="AA12:AA23" si="32">(1/1000)*$B$1*0.15*(((AA64)*((1+COS(RADIANS(90-$B$2)))/2)*(1+(1-((AA64/(AA38+AA64))^2))*((SIN(RADIANS($B$2/2)))^3))*(1+(1-((AA64/(AA38+AA64))^2))*((COS(RADIANS(DEGREES(ACOS(SIN(RADIANS(AA90))))*(COS(RADIANS(90-$B$2)))+((COS(RADIANS(AA90)))*(COS(RADIANS(AA116-$B$3))))*(SIN(RADIANS(90-$B$2))))))^2)*((SIN(RADIANS(90-AA90)))^3)))+(AA64*(((COS(RADIANS(DEGREES(ACOS(SIN(RADIANS(AA90))))*(COS(RADIANS(90-$B$2)))+((COS(RADIANS(AA90)))*(COS(RADIANS(AA116-$B$3))))*(SIN(RADIANS(90-$B$2)))))))/(SIN(RADIANS(AA90)))))+(0.5*0.25*(1-(COS(RADIANS(90-$B$2))))*(AA38+AA64)))</f>
        <v>0.1743292825747656</v>
      </c>
      <c r="AB12" s="26">
        <v>0</v>
      </c>
      <c r="AC12" s="26">
        <v>0</v>
      </c>
      <c r="AD12" s="26">
        <v>0</v>
      </c>
      <c r="AE12" s="18"/>
      <c r="AF12" s="66">
        <v>0.25</v>
      </c>
      <c r="AG12" s="26">
        <v>0</v>
      </c>
      <c r="AH12" s="26">
        <v>0</v>
      </c>
      <c r="AI12" s="26">
        <v>0</v>
      </c>
      <c r="AJ12" s="26">
        <f t="shared" ref="AJ12:AJ25" si="33">(1/1000)*$B$1*0.15*(((AJ64)*((1+COS(RADIANS(90-$B$2)))/2)*(1+(1-((AJ64/(AJ38+AJ64))^2))*((SIN(RADIANS($B$2/2)))^3))*(1+(1-((AJ64/(AJ38+AJ64))^2))*((COS(RADIANS(DEGREES(ACOS(SIN(RADIANS(AJ90))))*(COS(RADIANS(90-$B$2)))+((COS(RADIANS(AJ90)))*(COS(RADIANS(AJ116-$B$3))))*(SIN(RADIANS(90-$B$2))))))^2)*((SIN(RADIANS(90-AJ90)))^3)))+(AJ64*(((COS(RADIANS(DEGREES(ACOS(SIN(RADIANS(AJ90))))*(COS(RADIANS(90-$B$2)))+((COS(RADIANS(AJ90)))*(COS(RADIANS(AJ116-$B$3))))*(SIN(RADIANS(90-$B$2)))))))/(SIN(RADIANS(AJ90)))))+(0.5*0.25*(1-(COS(RADIANS(90-$B$2))))*(AJ38+AJ64)))</f>
        <v>0.14954167920391523</v>
      </c>
      <c r="AK12" s="26">
        <f t="shared" si="13"/>
        <v>0.51384475122188844</v>
      </c>
      <c r="AL12" s="26">
        <f t="shared" si="2"/>
        <v>0.58477231730809232</v>
      </c>
      <c r="AM12" s="26">
        <f t="shared" si="14"/>
        <v>0.39949420455159013</v>
      </c>
      <c r="AN12" s="26">
        <f t="shared" ref="AN12:AO24" si="34">(1/1000)*$B$1*0.15*(((AN64)*((1+COS(RADIANS(90-$B$2)))/2)*(1+(1-((AN64/(AN38+AN64))^2))*((SIN(RADIANS($B$2/2)))^3))*(1+(1-((AN64/(AN38+AN64))^2))*((COS(RADIANS(DEGREES(ACOS(SIN(RADIANS(AN90))))*(COS(RADIANS(90-$B$2)))+((COS(RADIANS(AN90)))*(COS(RADIANS(AN116-$B$3))))*(SIN(RADIANS(90-$B$2))))))^2)*((SIN(RADIANS(90-AN90)))^3)))+(AN64*(((COS(RADIANS(DEGREES(ACOS(SIN(RADIANS(AN90))))*(COS(RADIANS(90-$B$2)))+((COS(RADIANS(AN90)))*(COS(RADIANS(AN116-$B$3))))*(SIN(RADIANS(90-$B$2)))))))/(SIN(RADIANS(AN90)))))+(0.5*0.25*(1-(COS(RADIANS(90-$B$2))))*(AN38+AN64)))</f>
        <v>0.27125963689647398</v>
      </c>
      <c r="AO12" s="26">
        <f t="shared" si="34"/>
        <v>0.19467221196918497</v>
      </c>
      <c r="AP12" s="26">
        <v>0</v>
      </c>
      <c r="AQ12" s="26">
        <v>0</v>
      </c>
      <c r="AR12" s="26">
        <v>0</v>
      </c>
      <c r="AT12" s="66">
        <v>0.25</v>
      </c>
      <c r="AU12" s="26">
        <v>0</v>
      </c>
      <c r="AV12" s="26">
        <v>0</v>
      </c>
      <c r="AW12" s="26">
        <v>0</v>
      </c>
      <c r="AX12" s="26">
        <f t="shared" ref="AX12:AX25" si="35">(1/1000)*$B$1*0.15*(((AX64)*((1+COS(RADIANS(90-$B$2)))/2)*(1+(1-((AX64/(AX38+AX64))^2))*((SIN(RADIANS($B$2/2)))^3))*(1+(1-((AX64/(AX38+AX64))^2))*((COS(RADIANS(DEGREES(ACOS(SIN(RADIANS(AX90))))*(COS(RADIANS(90-$B$2)))+((COS(RADIANS(AX90)))*(COS(RADIANS(AX116-$B$3))))*(SIN(RADIANS(90-$B$2))))))^2)*((SIN(RADIANS(90-AX90)))^3)))+(AX64*(((COS(RADIANS(DEGREES(ACOS(SIN(RADIANS(AX90))))*(COS(RADIANS(90-$B$2)))+((COS(RADIANS(AX90)))*(COS(RADIANS(AX116-$B$3))))*(SIN(RADIANS(90-$B$2)))))))/(SIN(RADIANS(AX90)))))+(0.5*0.25*(1-(COS(RADIANS(90-$B$2))))*(AX38+AX64)))</f>
        <v>9.9984303898452684E-2</v>
      </c>
      <c r="AY12" s="26">
        <f t="shared" si="15"/>
        <v>0.44194857404649845</v>
      </c>
      <c r="AZ12" s="26">
        <f t="shared" si="15"/>
        <v>0.58086032027122469</v>
      </c>
      <c r="BA12" s="26">
        <f t="shared" si="15"/>
        <v>0.452623208261282</v>
      </c>
      <c r="BB12" s="26">
        <f t="shared" ref="BB12:BB25" si="36">(1/1000)*$B$1*0.15*(((BB64)*((1+COS(RADIANS(90-$B$2)))/2)*(1+(1-((BB64/(BB38+BB64))^2))*((SIN(RADIANS($B$2/2)))^3))*(1+(1-((BB64/(BB38+BB64))^2))*((COS(RADIANS(DEGREES(ACOS(SIN(RADIANS(BB90))))*(COS(RADIANS(90-$B$2)))+((COS(RADIANS(BB90)))*(COS(RADIANS(BB116-$B$3))))*(SIN(RADIANS(90-$B$2))))))^2)*((SIN(RADIANS(90-BB90)))^3)))+(BB64*(((COS(RADIANS(DEGREES(ACOS(SIN(RADIANS(BB90))))*(COS(RADIANS(90-$B$2)))+((COS(RADIANS(BB90)))*(COS(RADIANS(BB116-$B$3))))*(SIN(RADIANS(90-$B$2)))))))/(SIN(RADIANS(BB90)))))+(0.5*0.25*(1-(COS(RADIANS(90-$B$2))))*(BB38+BB64)))</f>
        <v>0.21010677892956811</v>
      </c>
      <c r="BC12" s="26">
        <v>0</v>
      </c>
      <c r="BD12" s="26">
        <v>0</v>
      </c>
      <c r="BE12" s="26">
        <v>0</v>
      </c>
      <c r="BF12" s="26">
        <v>0</v>
      </c>
      <c r="BH12" s="66">
        <v>0.25</v>
      </c>
      <c r="BI12" s="26">
        <v>0</v>
      </c>
      <c r="BJ12" s="26">
        <v>0</v>
      </c>
      <c r="BK12" s="26">
        <v>0</v>
      </c>
      <c r="BL12" s="26">
        <f t="shared" ref="BL12:BL25" si="37">(1/1000)*$B$1*0.15*(((BL64)*((1+COS(RADIANS(90-$B$2)))/2)*(1+(1-((BL64/(BL38+BL64))^2))*((SIN(RADIANS($B$2/2)))^3))*(1+(1-((BL64/(BL38+BL64))^2))*((COS(RADIANS(DEGREES(ACOS(SIN(RADIANS(BL90))))*(COS(RADIANS(90-$B$2)))+((COS(RADIANS(BL90)))*(COS(RADIANS(BL116-$B$3))))*(SIN(RADIANS(90-$B$2))))))^2)*((SIN(RADIANS(90-BL90)))^3)))+(BL64*(((COS(RADIANS(DEGREES(ACOS(SIN(RADIANS(BL90))))*(COS(RADIANS(90-$B$2)))+((COS(RADIANS(BL90)))*(COS(RADIANS(BL116-$B$3))))*(SIN(RADIANS(90-$B$2)))))))/(SIN(RADIANS(BL90)))))+(0.5*0.25*(1-(COS(RADIANS(90-$B$2))))*(BL38+BL64)))</f>
        <v>0.14155001098753123</v>
      </c>
      <c r="BM12" s="26">
        <f t="shared" si="16"/>
        <v>0.43952531458360555</v>
      </c>
      <c r="BN12" s="26">
        <f t="shared" si="16"/>
        <v>0.66368574163746319</v>
      </c>
      <c r="BO12" s="26">
        <f t="shared" si="16"/>
        <v>0.59578463996864917</v>
      </c>
      <c r="BP12" s="26">
        <f t="shared" ref="BP12:BQ24" si="38">(1/1000)*$B$1*0.15*(((BP64)*((1+COS(RADIANS(90-$B$2)))/2)*(1+(1-((BP64/(BP38+BP64))^2))*((SIN(RADIANS($B$2/2)))^3))*(1+(1-((BP64/(BP38+BP64))^2))*((COS(RADIANS(DEGREES(ACOS(SIN(RADIANS(BP90))))*(COS(RADIANS(90-$B$2)))+((COS(RADIANS(BP90)))*(COS(RADIANS(BP116-$B$3))))*(SIN(RADIANS(90-$B$2))))))^2)*((SIN(RADIANS(90-BP90)))^3)))+(BP64*(((COS(RADIANS(DEGREES(ACOS(SIN(RADIANS(BP90))))*(COS(RADIANS(90-$B$2)))+((COS(RADIANS(BP90)))*(COS(RADIANS(BP116-$B$3))))*(SIN(RADIANS(90-$B$2)))))))/(SIN(RADIANS(BP90)))))+(0.5*0.25*(1-(COS(RADIANS(90-$B$2))))*(BP38+BP64)))</f>
        <v>0.25535389738366709</v>
      </c>
      <c r="BQ12" s="26">
        <f t="shared" si="38"/>
        <v>0.14260938200514919</v>
      </c>
      <c r="BR12" s="26">
        <v>0</v>
      </c>
      <c r="BS12" s="26">
        <v>0</v>
      </c>
      <c r="BT12" s="26">
        <v>0</v>
      </c>
      <c r="BU12" s="27"/>
      <c r="BV12" s="66">
        <v>0.25</v>
      </c>
      <c r="BW12" s="26">
        <v>0</v>
      </c>
      <c r="BX12" s="26">
        <v>0</v>
      </c>
      <c r="BY12" s="26">
        <v>0</v>
      </c>
      <c r="BZ12" s="26">
        <f t="shared" ref="BZ12:BZ24" si="39">(1/1000)*$B$1*0.15*(((BZ64)*((1+COS(RADIANS(90-$B$2)))/2)*(1+(1-((BZ64/(BZ38+BZ64))^2))*((SIN(RADIANS($B$2/2)))^3))*(1+(1-((BZ64/(BZ38+BZ64))^2))*((COS(RADIANS(DEGREES(ACOS(SIN(RADIANS(BZ90))))*(COS(RADIANS(90-$B$2)))+((COS(RADIANS(BZ90)))*(COS(RADIANS(BZ116-$B$3))))*(SIN(RADIANS(90-$B$2))))))^2)*((SIN(RADIANS(90-BZ90)))^3)))+(BZ64*(((COS(RADIANS(DEGREES(ACOS(SIN(RADIANS(BZ90))))*(COS(RADIANS(90-$B$2)))+((COS(RADIANS(BZ90)))*(COS(RADIANS(BZ116-$B$3))))*(SIN(RADIANS(90-$B$2)))))))/(SIN(RADIANS(BZ90)))))+(0.5*0.25*(1-(COS(RADIANS(90-$B$2))))*(BZ38+BZ64)))</f>
        <v>0.1208505557772615</v>
      </c>
      <c r="CA12" s="26">
        <f t="shared" si="17"/>
        <v>0.44698217413072916</v>
      </c>
      <c r="CB12" s="26">
        <f t="shared" si="17"/>
        <v>0.55935696530847234</v>
      </c>
      <c r="CC12" s="26">
        <f t="shared" si="17"/>
        <v>0.48387170157667025</v>
      </c>
      <c r="CD12" s="26">
        <f t="shared" ref="CD12:CE24" si="40">(1/1000)*$B$1*0.15*(((CD64)*((1+COS(RADIANS(90-$B$2)))/2)*(1+(1-((CD64/(CD38+CD64))^2))*((SIN(RADIANS($B$2/2)))^3))*(1+(1-((CD64/(CD38+CD64))^2))*((COS(RADIANS(DEGREES(ACOS(SIN(RADIANS(CD90))))*(COS(RADIANS(90-$B$2)))+((COS(RADIANS(CD90)))*(COS(RADIANS(CD116-$B$3))))*(SIN(RADIANS(90-$B$2))))))^2)*((SIN(RADIANS(90-CD90)))^3)))+(CD64*(((COS(RADIANS(DEGREES(ACOS(SIN(RADIANS(CD90))))*(COS(RADIANS(90-$B$2)))+((COS(RADIANS(CD90)))*(COS(RADIANS(CD116-$B$3))))*(SIN(RADIANS(90-$B$2)))))))/(SIN(RADIANS(CD90)))))+(0.5*0.25*(1-(COS(RADIANS(90-$B$2))))*(CD38+CD64)))</f>
        <v>0.23223429115443989</v>
      </c>
      <c r="CE12" s="26">
        <f t="shared" si="40"/>
        <v>0.16192632100020918</v>
      </c>
      <c r="CF12" s="26">
        <v>0</v>
      </c>
      <c r="CG12" s="26">
        <v>0</v>
      </c>
      <c r="CH12" s="26">
        <v>0</v>
      </c>
      <c r="CI12" s="18"/>
      <c r="CJ12" s="66">
        <v>0.25</v>
      </c>
      <c r="CK12" s="26">
        <v>0</v>
      </c>
      <c r="CL12" s="26">
        <v>0</v>
      </c>
      <c r="CM12" s="26">
        <v>0</v>
      </c>
      <c r="CN12" s="26">
        <f t="shared" si="18"/>
        <v>0.18760941388405228</v>
      </c>
      <c r="CO12" s="26">
        <f t="shared" si="3"/>
        <v>0.39342629117548283</v>
      </c>
      <c r="CP12" s="26">
        <f t="shared" si="3"/>
        <v>0.57477036323698527</v>
      </c>
      <c r="CQ12" s="26">
        <f t="shared" si="3"/>
        <v>0.43058708327014722</v>
      </c>
      <c r="CR12" s="26">
        <f t="shared" si="19"/>
        <v>0.22549200530410851</v>
      </c>
      <c r="CS12" s="26">
        <f t="shared" ref="CS12:CS23" si="41">(1/1000)*$B$1*0.15*(((CS64)*((1+COS(RADIANS(90-$B$2)))/2)*(1+(1-((CS64/(CS38+CS64))^2))*((SIN(RADIANS($B$2/2)))^3))*(1+(1-((CS64/(CS38+CS64))^2))*((COS(RADIANS(DEGREES(ACOS(SIN(RADIANS(CS90))))*(COS(RADIANS(90-$B$2)))+((COS(RADIANS(CS90)))*(COS(RADIANS(CS116-$B$3))))*(SIN(RADIANS(90-$B$2))))))^2)*((SIN(RADIANS(90-CS90)))^3)))+(CS64*(((COS(RADIANS(DEGREES(ACOS(SIN(RADIANS(CS90))))*(COS(RADIANS(90-$B$2)))+((COS(RADIANS(CS90)))*(COS(RADIANS(CS116-$B$3))))*(SIN(RADIANS(90-$B$2)))))))/(SIN(RADIANS(CS90)))))+(0.5*0.25*(1-(COS(RADIANS(90-$B$2))))*(CS38+CS64)))</f>
        <v>0.48586405846712233</v>
      </c>
      <c r="CT12" s="26">
        <v>0</v>
      </c>
      <c r="CU12" s="26">
        <v>0</v>
      </c>
      <c r="CV12" s="26">
        <v>0</v>
      </c>
      <c r="CW12" s="83"/>
      <c r="DL12" s="66">
        <v>0.25</v>
      </c>
      <c r="DM12" s="26">
        <v>0</v>
      </c>
      <c r="DN12" s="26">
        <v>0</v>
      </c>
      <c r="DO12" s="26">
        <v>0</v>
      </c>
      <c r="DP12" s="26">
        <f t="shared" si="20"/>
        <v>0.15569523929652174</v>
      </c>
      <c r="DQ12" s="26">
        <f t="shared" si="20"/>
        <v>0.61299913034834896</v>
      </c>
      <c r="DR12" s="26">
        <f t="shared" si="4"/>
        <v>0.67354367717868513</v>
      </c>
      <c r="DS12" s="26">
        <f t="shared" si="21"/>
        <v>0.62416696135769623</v>
      </c>
      <c r="DT12" s="26">
        <f t="shared" si="21"/>
        <v>0.30000122044937233</v>
      </c>
      <c r="DU12" s="26">
        <f t="shared" ref="DU12:DU23" si="42">(1/1000)*$B$1*0.15*(((DU64)*((1+COS(RADIANS(90-$B$2)))/2)*(1+(1-((DU64/(DU38+DU64))^2))*((SIN(RADIANS($B$2/2)))^3))*(1+(1-((DU64/(DU38+DU64))^2))*((COS(RADIANS(DEGREES(ACOS(SIN(RADIANS(DU90))))*(COS(RADIANS(90-$B$2)))+((COS(RADIANS(DU90)))*(COS(RADIANS(DU116-$B$3))))*(SIN(RADIANS(90-$B$2))))))^2)*((SIN(RADIANS(90-DU90)))^3)))+(DU64*(((COS(RADIANS(DEGREES(ACOS(SIN(RADIANS(DU90))))*(COS(RADIANS(90-$B$2)))+((COS(RADIANS(DU90)))*(COS(RADIANS(DU116-$B$3))))*(SIN(RADIANS(90-$B$2)))))))/(SIN(RADIANS(DU90)))))+(0.5*0.25*(1-(COS(RADIANS(90-$B$2))))*(DU38+DU64)))</f>
        <v>0.13515671303374291</v>
      </c>
      <c r="DV12" s="26">
        <v>0</v>
      </c>
      <c r="DW12" s="26">
        <v>0</v>
      </c>
      <c r="DX12" s="26">
        <v>0</v>
      </c>
      <c r="DY12" s="83"/>
      <c r="DZ12" s="66">
        <v>0.25</v>
      </c>
      <c r="EA12" s="26">
        <v>0</v>
      </c>
      <c r="EB12" s="26">
        <v>0</v>
      </c>
      <c r="EC12" s="26">
        <v>0</v>
      </c>
      <c r="ED12" s="26">
        <f t="shared" si="5"/>
        <v>0.12094551501926006</v>
      </c>
      <c r="EE12" s="26">
        <f t="shared" si="5"/>
        <v>0.34476647959857498</v>
      </c>
      <c r="EF12" s="26">
        <f t="shared" si="5"/>
        <v>0.44760361277986288</v>
      </c>
      <c r="EG12" s="26">
        <f t="shared" si="5"/>
        <v>0.38999586337842318</v>
      </c>
      <c r="EH12" s="26">
        <f t="shared" si="5"/>
        <v>0.41468397847481819</v>
      </c>
      <c r="EI12" s="26">
        <v>0</v>
      </c>
      <c r="EJ12" s="26">
        <v>0</v>
      </c>
      <c r="EK12" s="26">
        <v>0</v>
      </c>
      <c r="EL12" s="26">
        <v>0</v>
      </c>
      <c r="EM12" s="83"/>
      <c r="EN12" s="27"/>
      <c r="EO12" s="66">
        <v>0.25</v>
      </c>
      <c r="EP12" s="26">
        <v>0</v>
      </c>
      <c r="EQ12" s="26">
        <v>0</v>
      </c>
      <c r="ER12" s="26">
        <f t="shared" ref="ER12:ER23" si="43">(1/1000)*$B$1*0.15*(((ER64)*((1+COS(RADIANS(90-$B$2)))/2)*(1+(1-((ER64/(ER38+ER64))^2))*((SIN(RADIANS($B$2/2)))^3))*(1+(1-((ER64/(ER38+ER64))^2))*((COS(RADIANS(DEGREES(ACOS(SIN(RADIANS(ER90))))*(COS(RADIANS(90-$B$2)))+((COS(RADIANS(ER90)))*(COS(RADIANS(ER116-$B$3))))*(SIN(RADIANS(90-$B$2))))))^2)*((SIN(RADIANS(90-ER90)))^3)))+(ER64*(((COS(RADIANS(DEGREES(ACOS(SIN(RADIANS(ER90))))*(COS(RADIANS(90-$B$2)))+((COS(RADIANS(ER90)))*(COS(RADIANS(ER116-$B$3))))*(SIN(RADIANS(90-$B$2)))))))/(SIN(RADIANS(ER90)))))+(0.5*0.25*(1-(COS(RADIANS(90-$B$2))))*(ER38+ER64)))</f>
        <v>6.381649329608105E-2</v>
      </c>
      <c r="ES12" s="26">
        <f t="shared" si="22"/>
        <v>0.23943074885580845</v>
      </c>
      <c r="ET12" s="26">
        <f t="shared" si="6"/>
        <v>0.67946945234956946</v>
      </c>
      <c r="EU12" s="26">
        <f t="shared" si="6"/>
        <v>0.87378814195322485</v>
      </c>
      <c r="EV12" s="26">
        <f t="shared" si="6"/>
        <v>0.72944980732475628</v>
      </c>
      <c r="EW12" s="26">
        <f t="shared" si="23"/>
        <v>0.40317550344567848</v>
      </c>
      <c r="EX12" s="26">
        <f t="shared" ref="EX12:EX22" si="44">(1/1000)*$B$1*0.15*(((EX64)*((1+COS(RADIANS(90-$B$2)))/2)*(1+(1-((EX64/(EX38+EX64))^2))*((SIN(RADIANS($B$2/2)))^3))*(1+(1-((EX64/(EX38+EX64))^2))*((COS(RADIANS(DEGREES(ACOS(SIN(RADIANS(EX90))))*(COS(RADIANS(90-$B$2)))+((COS(RADIANS(EX90)))*(COS(RADIANS(EX116-$B$3))))*(SIN(RADIANS(90-$B$2))))))^2)*((SIN(RADIANS(90-EX90)))^3)))+(EX64*(((COS(RADIANS(DEGREES(ACOS(SIN(RADIANS(EX90))))*(COS(RADIANS(90-$B$2)))+((COS(RADIANS(EX90)))*(COS(RADIANS(EX116-$B$3))))*(SIN(RADIANS(90-$B$2)))))))/(SIN(RADIANS(EX90)))))+(0.5*0.25*(1-(COS(RADIANS(90-$B$2))))*(EX38+EX64)))</f>
        <v>0.15515815264282923</v>
      </c>
      <c r="EY12" s="26">
        <v>0</v>
      </c>
      <c r="EZ12" s="26">
        <v>0</v>
      </c>
      <c r="FA12" s="26">
        <v>0</v>
      </c>
      <c r="FC12" s="66">
        <v>0.25</v>
      </c>
      <c r="FD12" s="26">
        <v>0</v>
      </c>
      <c r="FE12" s="26">
        <v>0</v>
      </c>
      <c r="FF12" s="26">
        <v>0</v>
      </c>
      <c r="FG12" s="26">
        <f t="shared" si="24"/>
        <v>0.42062919238613627</v>
      </c>
      <c r="FH12" s="26">
        <f t="shared" si="7"/>
        <v>0.64416835282105078</v>
      </c>
      <c r="FI12" s="26">
        <f t="shared" si="0"/>
        <v>0.70434390276276282</v>
      </c>
      <c r="FJ12" s="26">
        <f t="shared" si="8"/>
        <v>0.57091101660872001</v>
      </c>
      <c r="FK12" s="26">
        <f t="shared" si="25"/>
        <v>0.4132117378145318</v>
      </c>
      <c r="FL12" s="26">
        <f t="shared" ref="FL12:FL23" si="45">(1/1000)*$B$1*0.15*(((FL64)*((1+COS(RADIANS(90-$B$2)))/2)*(1+(1-((FL64/(FL38+FL64))^2))*((SIN(RADIANS($B$2/2)))^3))*(1+(1-((FL64/(FL38+FL64))^2))*((COS(RADIANS(DEGREES(ACOS(SIN(RADIANS(FL90))))*(COS(RADIANS(90-$B$2)))+((COS(RADIANS(FL90)))*(COS(RADIANS(FL116-$B$3))))*(SIN(RADIANS(90-$B$2))))))^2)*((SIN(RADIANS(90-FL90)))^3)))+(FL64*(((COS(RADIANS(DEGREES(ACOS(SIN(RADIANS(FL90))))*(COS(RADIANS(90-$B$2)))+((COS(RADIANS(FL90)))*(COS(RADIANS(FL116-$B$3))))*(SIN(RADIANS(90-$B$2)))))))/(SIN(RADIANS(FL90)))))+(0.5*0.25*(1-(COS(RADIANS(90-$B$2))))*(FL38+FL64)))</f>
        <v>0.57193307225847112</v>
      </c>
      <c r="FM12" s="26">
        <v>0</v>
      </c>
      <c r="FN12" s="26">
        <v>0</v>
      </c>
      <c r="FO12" s="26">
        <v>0</v>
      </c>
      <c r="FQ12" s="66">
        <v>0.25</v>
      </c>
      <c r="FR12" s="26">
        <v>0</v>
      </c>
      <c r="FS12" s="26">
        <v>0</v>
      </c>
      <c r="FT12" s="26">
        <v>0</v>
      </c>
      <c r="FU12" s="26">
        <f t="shared" si="26"/>
        <v>0.18505263298042038</v>
      </c>
      <c r="FV12" s="26">
        <f t="shared" si="26"/>
        <v>0.56017375277802239</v>
      </c>
      <c r="FW12" s="26">
        <f t="shared" si="26"/>
        <v>0.61162781195421501</v>
      </c>
      <c r="FX12" s="26">
        <f t="shared" si="26"/>
        <v>0.57345809451319463</v>
      </c>
      <c r="FY12" s="26">
        <f t="shared" si="26"/>
        <v>0.29432581018122317</v>
      </c>
      <c r="FZ12" s="26">
        <f t="shared" ref="FZ12:FZ23" si="46">(1/1000)*$B$1*0.15*(((FZ64)*((1+COS(RADIANS(90-$B$2)))/2)*(1+(1-((FZ64/(FZ38+FZ64))^2))*((SIN(RADIANS($B$2/2)))^3))*(1+(1-((FZ64/(FZ38+FZ64))^2))*((COS(RADIANS(DEGREES(ACOS(SIN(RADIANS(FZ90))))*(COS(RADIANS(90-$B$2)))+((COS(RADIANS(FZ90)))*(COS(RADIANS(FZ116-$B$3))))*(SIN(RADIANS(90-$B$2))))))^2)*((SIN(RADIANS(90-FZ90)))^3)))+(FZ64*(((COS(RADIANS(DEGREES(ACOS(SIN(RADIANS(FZ90))))*(COS(RADIANS(90-$B$2)))+((COS(RADIANS(FZ90)))*(COS(RADIANS(FZ116-$B$3))))*(SIN(RADIANS(90-$B$2)))))))/(SIN(RADIANS(FZ90)))))+(0.5*0.25*(1-(COS(RADIANS(90-$B$2))))*(FZ38+FZ64)))</f>
        <v>0.11405174144092924</v>
      </c>
      <c r="GA12" s="26">
        <v>0</v>
      </c>
      <c r="GB12" s="26">
        <v>0</v>
      </c>
      <c r="GC12" s="26">
        <v>0</v>
      </c>
      <c r="GE12" s="66">
        <v>0.25</v>
      </c>
      <c r="GF12" s="26">
        <v>0</v>
      </c>
      <c r="GG12" s="26">
        <v>0</v>
      </c>
      <c r="GH12" s="26">
        <v>0</v>
      </c>
      <c r="GI12" s="26">
        <f t="shared" ref="GI12:GI25" si="47">(1/1000)*$B$1*0.15*(((GI64)*((1+COS(RADIANS(90-$B$2)))/2)*(1+(1-((GI64/(GI38+GI64))^2))*((SIN(RADIANS($B$2/2)))^3))*(1+(1-((GI64/(GI38+GI64))^2))*((COS(RADIANS(DEGREES(ACOS(SIN(RADIANS(GI90))))*(COS(RADIANS(90-$B$2)))+((COS(RADIANS(GI90)))*(COS(RADIANS(GI116-$B$3))))*(SIN(RADIANS(90-$B$2))))))^2)*((SIN(RADIANS(90-GI90)))^3)))+(GI64*(((COS(RADIANS(DEGREES(ACOS(SIN(RADIANS(GI90))))*(COS(RADIANS(90-$B$2)))+((COS(RADIANS(GI90)))*(COS(RADIANS(GI116-$B$3))))*(SIN(RADIANS(90-$B$2)))))))/(SIN(RADIANS(GI90)))))+(0.5*0.25*(1-(COS(RADIANS(90-$B$2))))*(GI38+GI64)))</f>
        <v>0.11855648685416376</v>
      </c>
      <c r="GJ12" s="26">
        <f t="shared" si="27"/>
        <v>0.37641221070822145</v>
      </c>
      <c r="GK12" s="26">
        <f t="shared" si="27"/>
        <v>0.62977699151282207</v>
      </c>
      <c r="GL12" s="26">
        <f t="shared" si="27"/>
        <v>0.46228269943267053</v>
      </c>
      <c r="GM12" s="26">
        <f t="shared" ref="GM12:GM25" si="48">(1/1000)*$B$1*0.15*(((GM64)*((1+COS(RADIANS(90-$B$2)))/2)*(1+(1-((GM64/(GM38+GM64))^2))*((SIN(RADIANS($B$2/2)))^3))*(1+(1-((GM64/(GM38+GM64))^2))*((COS(RADIANS(DEGREES(ACOS(SIN(RADIANS(GM90))))*(COS(RADIANS(90-$B$2)))+((COS(RADIANS(GM90)))*(COS(RADIANS(GM116-$B$3))))*(SIN(RADIANS(90-$B$2))))))^2)*((SIN(RADIANS(90-GM90)))^3)))+(GM64*(((COS(RADIANS(DEGREES(ACOS(SIN(RADIANS(GM90))))*(COS(RADIANS(90-$B$2)))+((COS(RADIANS(GM90)))*(COS(RADIANS(GM116-$B$3))))*(SIN(RADIANS(90-$B$2)))))))/(SIN(RADIANS(GM90)))))+(0.5*0.25*(1-(COS(RADIANS(90-$B$2))))*(GM38+GM64)))</f>
        <v>0.22841806798385464</v>
      </c>
      <c r="GN12" s="26">
        <v>0</v>
      </c>
      <c r="GO12" s="26">
        <v>0</v>
      </c>
      <c r="GP12" s="26">
        <v>0</v>
      </c>
      <c r="GQ12" s="26">
        <v>0</v>
      </c>
      <c r="GS12" s="66">
        <v>0.25</v>
      </c>
      <c r="GT12" s="26">
        <v>0</v>
      </c>
      <c r="GU12" s="26">
        <v>0</v>
      </c>
      <c r="GV12" s="26">
        <v>0</v>
      </c>
      <c r="GW12" s="26">
        <f t="shared" ref="GW12:GW25" si="49">(1/1000)*$B$1*0.15*(((GW64)*((1+COS(RADIANS(90-$B$2)))/2)*(1+(1-((GW64/(GW38+GW64))^2))*((SIN(RADIANS($B$2/2)))^3))*(1+(1-((GW64/(GW38+GW64))^2))*((COS(RADIANS(DEGREES(ACOS(SIN(RADIANS(GW90))))*(COS(RADIANS(90-$B$2)))+((COS(RADIANS(GW90)))*(COS(RADIANS(GW116-$B$3))))*(SIN(RADIANS(90-$B$2))))))^2)*((SIN(RADIANS(90-GW90)))^3)))+(GW64*(((COS(RADIANS(DEGREES(ACOS(SIN(RADIANS(GW90))))*(COS(RADIANS(90-$B$2)))+((COS(RADIANS(GW90)))*(COS(RADIANS(GW116-$B$3))))*(SIN(RADIANS(90-$B$2)))))))/(SIN(RADIANS(GW90)))))+(0.5*0.25*(1-(COS(RADIANS(90-$B$2))))*(GW38+GW64)))</f>
        <v>0.14380849824006137</v>
      </c>
      <c r="GX12" s="26">
        <f t="shared" si="28"/>
        <v>0.51926609086334019</v>
      </c>
      <c r="GY12" s="26">
        <f t="shared" si="9"/>
        <v>0.66986738514755784</v>
      </c>
      <c r="GZ12" s="26">
        <f t="shared" si="29"/>
        <v>0.51989292383141683</v>
      </c>
      <c r="HA12" s="26">
        <f t="shared" ref="HA12:HA25" si="50">(1/1000)*$B$1*0.15*(((HA64)*((1+COS(RADIANS(90-$B$2)))/2)*(1+(1-((HA64/(HA38+HA64))^2))*((SIN(RADIANS($B$2/2)))^3))*(1+(1-((HA64/(HA38+HA64))^2))*((COS(RADIANS(DEGREES(ACOS(SIN(RADIANS(HA90))))*(COS(RADIANS(90-$B$2)))+((COS(RADIANS(HA90)))*(COS(RADIANS(HA116-$B$3))))*(SIN(RADIANS(90-$B$2))))))^2)*((SIN(RADIANS(90-HA90)))^3)))+(HA64*(((COS(RADIANS(DEGREES(ACOS(SIN(RADIANS(HA90))))*(COS(RADIANS(90-$B$2)))+((COS(RADIANS(HA90)))*(COS(RADIANS(HA116-$B$3))))*(SIN(RADIANS(90-$B$2)))))))/(SIN(RADIANS(HA90)))))+(0.5*0.25*(1-(COS(RADIANS(90-$B$2))))*(HA38+HA64)))</f>
        <v>0.29018663869567179</v>
      </c>
      <c r="HB12" s="26">
        <v>0</v>
      </c>
      <c r="HC12" s="26">
        <v>0</v>
      </c>
      <c r="HD12" s="26">
        <v>0</v>
      </c>
      <c r="HE12" s="26">
        <v>0</v>
      </c>
    </row>
    <row r="13" spans="1:213" ht="15.75" thickBot="1" x14ac:dyDescent="0.3">
      <c r="A13" s="38">
        <v>0.29166666666666702</v>
      </c>
      <c r="B13" s="251">
        <f>INDEX($S$5:$QT$1000,ROW()-4,(MATCH(Tool!$K$5,$S$5:$QT$5,0)+(MATCH(Tool!$K$6,$S$6:$QT$6,0)-1)))</f>
        <v>0</v>
      </c>
      <c r="C13" s="29"/>
      <c r="D13" s="239">
        <v>0.29166666666666702</v>
      </c>
      <c r="E13" s="240">
        <v>0</v>
      </c>
      <c r="F13" s="240">
        <v>0</v>
      </c>
      <c r="G13" s="240">
        <f t="shared" ref="G13:G24" si="51">(1/1000)*$B$1*0.15*(((G65)*((1+COS(RADIANS(90-$B$2)))/2)*(1+(1-((G65/(G39+G65))^2))*((SIN(RADIANS($B$2/2)))^3))*(1+(1-((G65/(G39+G65))^2))*((COS(RADIANS(DEGREES(ACOS(SIN(RADIANS(G91))))*(COS(RADIANS(90-$B$2)))+((COS(RADIANS(G91)))*(COS(RADIANS(G117-$B$3))))*(SIN(RADIANS(90-$B$2))))))^2)*((SIN(RADIANS(90-G91)))^3)))+(G65*(((COS(RADIANS(DEGREES(ACOS(SIN(RADIANS(G91))))*(COS(RADIANS(90-$B$2)))+((COS(RADIANS(G91)))*(COS(RADIANS(G117-$B$3))))*(SIN(RADIANS(90-$B$2)))))))/(SIN(RADIANS(G91)))))+(0.5*0.25*(1-(COS(RADIANS(90-$B$2))))*(G39+G65)))</f>
        <v>0.59960169935565277</v>
      </c>
      <c r="H13" s="240">
        <f t="shared" si="30"/>
        <v>0.81260254964039302</v>
      </c>
      <c r="I13" s="240">
        <f t="shared" si="10"/>
        <v>1.2502619100526604</v>
      </c>
      <c r="J13" s="240">
        <f t="shared" si="10"/>
        <v>1.2968861529033946</v>
      </c>
      <c r="K13" s="240">
        <f t="shared" si="10"/>
        <v>1.2744033838324076</v>
      </c>
      <c r="L13" s="240">
        <f t="shared" si="10"/>
        <v>1.4254744432325204</v>
      </c>
      <c r="M13" s="240">
        <f t="shared" si="31"/>
        <v>1.5689203098547759</v>
      </c>
      <c r="N13" s="240">
        <f t="shared" ref="N13:N22" si="52">(1/1000)*$B$1*0.15*(((N65)*((1+COS(RADIANS(90-$B$2)))/2)*(1+(1-((N65/(N39+N65))^2))*((SIN(RADIANS($B$2/2)))^3))*(1+(1-((N65/(N39+N65))^2))*((COS(RADIANS(DEGREES(ACOS(SIN(RADIANS(N91))))*(COS(RADIANS(90-$B$2)))+((COS(RADIANS(N91)))*(COS(RADIANS(N117-$B$3))))*(SIN(RADIANS(90-$B$2))))))^2)*((SIN(RADIANS(90-N91)))^3)))+(N65*(((COS(RADIANS(DEGREES(ACOS(SIN(RADIANS(N91))))*(COS(RADIANS(90-$B$2)))+((COS(RADIANS(N91)))*(COS(RADIANS(N117-$B$3))))*(SIN(RADIANS(90-$B$2)))))))/(SIN(RADIANS(N91)))))+(0.5*0.25*(1-(COS(RADIANS(90-$B$2))))*(N39+N65)))</f>
        <v>19.444544725778467</v>
      </c>
      <c r="O13" s="240">
        <v>0</v>
      </c>
      <c r="P13" s="240">
        <v>0</v>
      </c>
      <c r="Q13" s="83"/>
      <c r="R13" s="66">
        <v>0.29166666666666702</v>
      </c>
      <c r="S13" s="26">
        <v>0</v>
      </c>
      <c r="T13" s="26">
        <v>0</v>
      </c>
      <c r="U13" s="26">
        <f t="shared" ref="U13:U24" si="53">(1/1000)*$B$1*0.15*(((U65)*((1+COS(RADIANS(90-$B$2)))/2)*(1+(1-((U65/(U39+U65))^2))*((SIN(RADIANS($B$2/2)))^3))*(1+(1-((U65/(U39+U65))^2))*((COS(RADIANS(DEGREES(ACOS(SIN(RADIANS(U91))))*(COS(RADIANS(90-$B$2)))+((COS(RADIANS(U91)))*(COS(RADIANS(U117-$B$3))))*(SIN(RADIANS(90-$B$2))))))^2)*((SIN(RADIANS(90-U91)))^3)))+(U65*(((COS(RADIANS(DEGREES(ACOS(SIN(RADIANS(U91))))*(COS(RADIANS(90-$B$2)))+((COS(RADIANS(U91)))*(COS(RADIANS(U117-$B$3))))*(SIN(RADIANS(90-$B$2)))))))/(SIN(RADIANS(U91)))))+(0.5*0.25*(1-(COS(RADIANS(90-$B$2))))*(U39+U65)))</f>
        <v>0.10983352052787011</v>
      </c>
      <c r="V13" s="26">
        <f t="shared" si="11"/>
        <v>0.63671007698223547</v>
      </c>
      <c r="W13" s="26">
        <f t="shared" si="1"/>
        <v>0.94859318305820106</v>
      </c>
      <c r="X13" s="26">
        <f t="shared" si="1"/>
        <v>1.2647322624249948</v>
      </c>
      <c r="Y13" s="26">
        <f t="shared" si="1"/>
        <v>1.1081459074489326</v>
      </c>
      <c r="Z13" s="26">
        <f t="shared" si="12"/>
        <v>0.74692310350892988</v>
      </c>
      <c r="AA13" s="26">
        <f t="shared" si="32"/>
        <v>0.37217752284105543</v>
      </c>
      <c r="AB13" s="26">
        <f t="shared" ref="AB13:AB22" si="54">(1/1000)*$B$1*0.15*(((AB65)*((1+COS(RADIANS(90-$B$2)))/2)*(1+(1-((AB65/(AB39+AB65))^2))*((SIN(RADIANS($B$2/2)))^3))*(1+(1-((AB65/(AB39+AB65))^2))*((COS(RADIANS(DEGREES(ACOS(SIN(RADIANS(AB91))))*(COS(RADIANS(90-$B$2)))+((COS(RADIANS(AB91)))*(COS(RADIANS(AB117-$B$3))))*(SIN(RADIANS(90-$B$2))))))^2)*((SIN(RADIANS(90-AB91)))^3)))+(AB65*(((COS(RADIANS(DEGREES(ACOS(SIN(RADIANS(AB91))))*(COS(RADIANS(90-$B$2)))+((COS(RADIANS(AB91)))*(COS(RADIANS(AB117-$B$3))))*(SIN(RADIANS(90-$B$2)))))))/(SIN(RADIANS(AB91)))))+(0.5*0.25*(1-(COS(RADIANS(90-$B$2))))*(AB39+AB65)))</f>
        <v>0.41489234511427414</v>
      </c>
      <c r="AC13" s="26">
        <v>0</v>
      </c>
      <c r="AD13" s="26">
        <v>0</v>
      </c>
      <c r="AE13" s="18"/>
      <c r="AF13" s="66">
        <v>0.29166666666666702</v>
      </c>
      <c r="AG13" s="26">
        <v>0</v>
      </c>
      <c r="AH13" s="26">
        <v>0</v>
      </c>
      <c r="AI13" s="26">
        <f t="shared" ref="AI13:AI24" si="55">(1/1000)*$B$1*0.15*(((AI65)*((1+COS(RADIANS(90-$B$2)))/2)*(1+(1-((AI65/(AI39+AI65))^2))*((SIN(RADIANS($B$2/2)))^3))*(1+(1-((AI65/(AI39+AI65))^2))*((COS(RADIANS(DEGREES(ACOS(SIN(RADIANS(AI91))))*(COS(RADIANS(90-$B$2)))+((COS(RADIANS(AI91)))*(COS(RADIANS(AI117-$B$3))))*(SIN(RADIANS(90-$B$2))))))^2)*((SIN(RADIANS(90-AI91)))^3)))+(AI65*(((COS(RADIANS(DEGREES(ACOS(SIN(RADIANS(AI91))))*(COS(RADIANS(90-$B$2)))+((COS(RADIANS(AI91)))*(COS(RADIANS(AI117-$B$3))))*(SIN(RADIANS(90-$B$2)))))))/(SIN(RADIANS(AI91)))))+(0.5*0.25*(1-(COS(RADIANS(90-$B$2))))*(AI39+AI65)))</f>
        <v>0.11107369841840756</v>
      </c>
      <c r="AJ13" s="26">
        <f t="shared" si="33"/>
        <v>0.58766222301379667</v>
      </c>
      <c r="AK13" s="26">
        <f t="shared" si="13"/>
        <v>1.0286436145847859</v>
      </c>
      <c r="AL13" s="26">
        <f t="shared" si="2"/>
        <v>1.036147495393692</v>
      </c>
      <c r="AM13" s="26">
        <f t="shared" si="14"/>
        <v>0.90159849062158715</v>
      </c>
      <c r="AN13" s="26">
        <f t="shared" si="34"/>
        <v>0.8157120302044093</v>
      </c>
      <c r="AO13" s="26">
        <f t="shared" si="34"/>
        <v>0.37736217992542653</v>
      </c>
      <c r="AP13" s="26">
        <f t="shared" ref="AP13:AP22" si="56">(1/1000)*$B$1*0.15*(((AP65)*((1+COS(RADIANS(90-$B$2)))/2)*(1+(1-((AP65/(AP39+AP65))^2))*((SIN(RADIANS($B$2/2)))^3))*(1+(1-((AP65/(AP39+AP65))^2))*((COS(RADIANS(DEGREES(ACOS(SIN(RADIANS(AP91))))*(COS(RADIANS(90-$B$2)))+((COS(RADIANS(AP91)))*(COS(RADIANS(AP117-$B$3))))*(SIN(RADIANS(90-$B$2))))))^2)*((SIN(RADIANS(90-AP91)))^3)))+(AP65*(((COS(RADIANS(DEGREES(ACOS(SIN(RADIANS(AP91))))*(COS(RADIANS(90-$B$2)))+((COS(RADIANS(AP91)))*(COS(RADIANS(AP117-$B$3))))*(SIN(RADIANS(90-$B$2)))))))/(SIN(RADIANS(AP91)))))+(0.5*0.25*(1-(COS(RADIANS(90-$B$2))))*(AP39+AP65)))</f>
        <v>0.1544791376598347</v>
      </c>
      <c r="AQ13" s="26">
        <v>0</v>
      </c>
      <c r="AR13" s="26">
        <v>0</v>
      </c>
      <c r="AT13" s="66">
        <v>0.29166666666666702</v>
      </c>
      <c r="AU13" s="26">
        <v>0</v>
      </c>
      <c r="AV13" s="26">
        <v>0</v>
      </c>
      <c r="AW13" s="26">
        <f t="shared" ref="AW13:AW24" si="57">(1/1000)*$B$1*0.15*(((AW65)*((1+COS(RADIANS(90-$B$2)))/2)*(1+(1-((AW65/(AW39+AW65))^2))*((SIN(RADIANS($B$2/2)))^3))*(1+(1-((AW65/(AW39+AW65))^2))*((COS(RADIANS(DEGREES(ACOS(SIN(RADIANS(AW91))))*(COS(RADIANS(90-$B$2)))+((COS(RADIANS(AW91)))*(COS(RADIANS(AW117-$B$3))))*(SIN(RADIANS(90-$B$2))))))^2)*((SIN(RADIANS(90-AW91)))^3)))+(AW65*(((COS(RADIANS(DEGREES(ACOS(SIN(RADIANS(AW91))))*(COS(RADIANS(90-$B$2)))+((COS(RADIANS(AW91)))*(COS(RADIANS(AW117-$B$3))))*(SIN(RADIANS(90-$B$2)))))))/(SIN(RADIANS(AW91)))))+(0.5*0.25*(1-(COS(RADIANS(90-$B$2))))*(AW39+AW65)))</f>
        <v>6.8604673752986498E-2</v>
      </c>
      <c r="AX13" s="26">
        <f t="shared" si="35"/>
        <v>0.45603164815804842</v>
      </c>
      <c r="AY13" s="26">
        <f t="shared" si="15"/>
        <v>0.96720645726828836</v>
      </c>
      <c r="AZ13" s="26">
        <f t="shared" si="15"/>
        <v>1.0487828051363037</v>
      </c>
      <c r="BA13" s="26">
        <f t="shared" si="15"/>
        <v>0.90541807167692789</v>
      </c>
      <c r="BB13" s="26">
        <f t="shared" si="36"/>
        <v>0.66206539944014919</v>
      </c>
      <c r="BC13" s="26">
        <f t="shared" ref="BC13:BC23" si="58">(1/1000)*$B$1*0.15*(((BC65)*((1+COS(RADIANS(90-$B$2)))/2)*(1+(1-((BC65/(BC39+BC65))^2))*((SIN(RADIANS($B$2/2)))^3))*(1+(1-((BC65/(BC39+BC65))^2))*((COS(RADIANS(DEGREES(ACOS(SIN(RADIANS(BC91))))*(COS(RADIANS(90-$B$2)))+((COS(RADIANS(BC91)))*(COS(RADIANS(BC117-$B$3))))*(SIN(RADIANS(90-$B$2))))))^2)*((SIN(RADIANS(90-BC91)))^3)))+(BC65*(((COS(RADIANS(DEGREES(ACOS(SIN(RADIANS(BC91))))*(COS(RADIANS(90-$B$2)))+((COS(RADIANS(BC91)))*(COS(RADIANS(BC117-$B$3))))*(SIN(RADIANS(90-$B$2)))))))/(SIN(RADIANS(BC91)))))+(0.5*0.25*(1-(COS(RADIANS(90-$B$2))))*(BC39+BC65)))</f>
        <v>0.24607959233973872</v>
      </c>
      <c r="BD13" s="26">
        <v>0</v>
      </c>
      <c r="BE13" s="26">
        <v>0</v>
      </c>
      <c r="BF13" s="26">
        <v>0</v>
      </c>
      <c r="BH13" s="66">
        <v>0.29166666666666702</v>
      </c>
      <c r="BI13" s="26">
        <v>0</v>
      </c>
      <c r="BJ13" s="26">
        <v>0</v>
      </c>
      <c r="BK13" s="26">
        <f t="shared" ref="BK13:BK24" si="59">(1/1000)*$B$1*0.15*(((BK65)*((1+COS(RADIANS(90-$B$2)))/2)*(1+(1-((BK65/(BK39+BK65))^2))*((SIN(RADIANS($B$2/2)))^3))*(1+(1-((BK65/(BK39+BK65))^2))*((COS(RADIANS(DEGREES(ACOS(SIN(RADIANS(BK91))))*(COS(RADIANS(90-$B$2)))+((COS(RADIANS(BK91)))*(COS(RADIANS(BK117-$B$3))))*(SIN(RADIANS(90-$B$2))))))^2)*((SIN(RADIANS(90-BK91)))^3)))+(BK65*(((COS(RADIANS(DEGREES(ACOS(SIN(RADIANS(BK91))))*(COS(RADIANS(90-$B$2)))+((COS(RADIANS(BK91)))*(COS(RADIANS(BK117-$B$3))))*(SIN(RADIANS(90-$B$2)))))))/(SIN(RADIANS(BK91)))))+(0.5*0.25*(1-(COS(RADIANS(90-$B$2))))*(BK39+BK65)))</f>
        <v>0.12593452810627082</v>
      </c>
      <c r="BL13" s="26">
        <f t="shared" si="37"/>
        <v>0.60939710846983586</v>
      </c>
      <c r="BM13" s="26">
        <f t="shared" si="16"/>
        <v>0.96387790233567094</v>
      </c>
      <c r="BN13" s="26">
        <f t="shared" si="16"/>
        <v>1.2026826186271675</v>
      </c>
      <c r="BO13" s="26">
        <f t="shared" si="16"/>
        <v>1.1749027406661112</v>
      </c>
      <c r="BP13" s="26">
        <f t="shared" si="38"/>
        <v>0.79505117927037772</v>
      </c>
      <c r="BQ13" s="26">
        <f t="shared" si="38"/>
        <v>0.39116090164556422</v>
      </c>
      <c r="BR13" s="26">
        <f t="shared" ref="BR13:BR22" si="60">(1/1000)*$B$1*0.15*(((BR65)*((1+COS(RADIANS(90-$B$2)))/2)*(1+(1-((BR65/(BR39+BR65))^2))*((SIN(RADIANS($B$2/2)))^3))*(1+(1-((BR65/(BR39+BR65))^2))*((COS(RADIANS(DEGREES(ACOS(SIN(RADIANS(BR91))))*(COS(RADIANS(90-$B$2)))+((COS(RADIANS(BR91)))*(COS(RADIANS(BR117-$B$3))))*(SIN(RADIANS(90-$B$2))))))^2)*((SIN(RADIANS(90-BR91)))^3)))+(BR65*(((COS(RADIANS(DEGREES(ACOS(SIN(RADIANS(BR91))))*(COS(RADIANS(90-$B$2)))+((COS(RADIANS(BR91)))*(COS(RADIANS(BR117-$B$3))))*(SIN(RADIANS(90-$B$2)))))))/(SIN(RADIANS(BR91)))))+(0.5*0.25*(1-(COS(RADIANS(90-$B$2))))*(BR39+BR65)))</f>
        <v>0.16160184073647749</v>
      </c>
      <c r="BS13" s="26">
        <v>0</v>
      </c>
      <c r="BT13" s="26">
        <v>0</v>
      </c>
      <c r="BU13" s="27"/>
      <c r="BV13" s="66">
        <v>0.29166666666666702</v>
      </c>
      <c r="BW13" s="26">
        <v>0</v>
      </c>
      <c r="BX13" s="26">
        <v>0</v>
      </c>
      <c r="BY13" s="26">
        <f t="shared" ref="BY13:BY24" si="61">(1/1000)*$B$1*0.15*(((BY65)*((1+COS(RADIANS(90-$B$2)))/2)*(1+(1-((BY65/(BY39+BY65))^2))*((SIN(RADIANS($B$2/2)))^3))*(1+(1-((BY65/(BY39+BY65))^2))*((COS(RADIANS(DEGREES(ACOS(SIN(RADIANS(BY91))))*(COS(RADIANS(90-$B$2)))+((COS(RADIANS(BY91)))*(COS(RADIANS(BY117-$B$3))))*(SIN(RADIANS(90-$B$2))))))^2)*((SIN(RADIANS(90-BY91)))^3)))+(BY65*(((COS(RADIANS(DEGREES(ACOS(SIN(RADIANS(BY91))))*(COS(RADIANS(90-$B$2)))+((COS(RADIANS(BY91)))*(COS(RADIANS(BY117-$B$3))))*(SIN(RADIANS(90-$B$2)))))))/(SIN(RADIANS(BY91)))))+(0.5*0.25*(1-(COS(RADIANS(90-$B$2))))*(BY39+BY65)))</f>
        <v>0.11068097113170239</v>
      </c>
      <c r="BZ13" s="26">
        <f t="shared" si="39"/>
        <v>0.597284301697388</v>
      </c>
      <c r="CA13" s="26">
        <f t="shared" si="17"/>
        <v>1.05238033535458</v>
      </c>
      <c r="CB13" s="26">
        <f t="shared" si="17"/>
        <v>1.1386736526564163</v>
      </c>
      <c r="CC13" s="26">
        <f t="shared" si="17"/>
        <v>1.0245569362538089</v>
      </c>
      <c r="CD13" s="26">
        <f t="shared" si="40"/>
        <v>0.81138297417615912</v>
      </c>
      <c r="CE13" s="26">
        <f t="shared" si="40"/>
        <v>0.41621003024614511</v>
      </c>
      <c r="CF13" s="26">
        <f t="shared" ref="CF13:CF22" si="62">(1/1000)*$B$1*0.15*(((CF65)*((1+COS(RADIANS(90-$B$2)))/2)*(1+(1-((CF65/(CF39+CF65))^2))*((SIN(RADIANS($B$2/2)))^3))*(1+(1-((CF65/(CF39+CF65))^2))*((COS(RADIANS(DEGREES(ACOS(SIN(RADIANS(CF91))))*(COS(RADIANS(90-$B$2)))+((COS(RADIANS(CF91)))*(COS(RADIANS(CF117-$B$3))))*(SIN(RADIANS(90-$B$2))))))^2)*((SIN(RADIANS(90-CF91)))^3)))+(CF65*(((COS(RADIANS(DEGREES(ACOS(SIN(RADIANS(CF91))))*(COS(RADIANS(90-$B$2)))+((COS(RADIANS(CF91)))*(COS(RADIANS(CF117-$B$3))))*(SIN(RADIANS(90-$B$2)))))))/(SIN(RADIANS(CF91)))))+(0.5*0.25*(1-(COS(RADIANS(90-$B$2))))*(CF39+CF65)))</f>
        <v>0.12185541465078441</v>
      </c>
      <c r="CG13" s="26">
        <v>0</v>
      </c>
      <c r="CH13" s="26">
        <v>0</v>
      </c>
      <c r="CI13" s="18"/>
      <c r="CJ13" s="66">
        <v>0.29166666666666702</v>
      </c>
      <c r="CK13" s="26">
        <v>0</v>
      </c>
      <c r="CL13" s="26">
        <v>0</v>
      </c>
      <c r="CM13" s="26">
        <f t="shared" ref="CM13:CM23" si="63">(1/1000)*$B$1*0.15*(((CM65)*((1+COS(RADIANS(90-$B$2)))/2)*(1+(1-((CM65/(CM39+CM65))^2))*((SIN(RADIANS($B$2/2)))^3))*(1+(1-((CM65/(CM39+CM65))^2))*((COS(RADIANS(DEGREES(ACOS(SIN(RADIANS(CM91))))*(COS(RADIANS(90-$B$2)))+((COS(RADIANS(CM91)))*(COS(RADIANS(CM117-$B$3))))*(SIN(RADIANS(90-$B$2))))))^2)*((SIN(RADIANS(90-CM91)))^3)))+(CM65*(((COS(RADIANS(DEGREES(ACOS(SIN(RADIANS(CM91))))*(COS(RADIANS(90-$B$2)))+((COS(RADIANS(CM91)))*(COS(RADIANS(CM117-$B$3))))*(SIN(RADIANS(90-$B$2)))))))/(SIN(RADIANS(CM91)))))+(0.5*0.25*(1-(COS(RADIANS(90-$B$2))))*(CM39+CM65)))</f>
        <v>4.4414778361011736E-2</v>
      </c>
      <c r="CN13" s="26">
        <f t="shared" si="18"/>
        <v>0.42193214690960329</v>
      </c>
      <c r="CO13" s="26">
        <f t="shared" si="3"/>
        <v>0.75081887199465647</v>
      </c>
      <c r="CP13" s="26">
        <f t="shared" si="3"/>
        <v>0.95908624659614228</v>
      </c>
      <c r="CQ13" s="26">
        <f t="shared" si="3"/>
        <v>0.799268009584993</v>
      </c>
      <c r="CR13" s="26">
        <f t="shared" si="19"/>
        <v>0.56504765532628909</v>
      </c>
      <c r="CS13" s="26">
        <f t="shared" si="41"/>
        <v>0.30935989138072534</v>
      </c>
      <c r="CT13" s="26">
        <f t="shared" ref="CT13:CT21" si="64">(1/1000)*$B$1*0.15*(((CT65)*((1+COS(RADIANS(90-$B$2)))/2)*(1+(1-((CT65/(CT39+CT65))^2))*((SIN(RADIANS($B$2/2)))^3))*(1+(1-((CT65/(CT39+CT65))^2))*((COS(RADIANS(DEGREES(ACOS(SIN(RADIANS(CT91))))*(COS(RADIANS(90-$B$2)))+((COS(RADIANS(CT91)))*(COS(RADIANS(CT117-$B$3))))*(SIN(RADIANS(90-$B$2))))))^2)*((SIN(RADIANS(90-CT91)))^3)))+(CT65*(((COS(RADIANS(DEGREES(ACOS(SIN(RADIANS(CT91))))*(COS(RADIANS(90-$B$2)))+((COS(RADIANS(CT91)))*(COS(RADIANS(CT117-$B$3))))*(SIN(RADIANS(90-$B$2)))))))/(SIN(RADIANS(CT91)))))+(0.5*0.25*(1-(COS(RADIANS(90-$B$2))))*(CT39+CT65)))</f>
        <v>1.6305898255895466</v>
      </c>
      <c r="CU13" s="26">
        <v>0</v>
      </c>
      <c r="CV13" s="26">
        <v>0</v>
      </c>
      <c r="CW13" s="83"/>
      <c r="DL13" s="66">
        <v>0.29166666666666702</v>
      </c>
      <c r="DM13" s="26">
        <v>0</v>
      </c>
      <c r="DN13" s="26">
        <v>0</v>
      </c>
      <c r="DO13" s="26">
        <f t="shared" ref="DO13:DO23" si="65">(1/1000)*$B$1*0.15*(((DO65)*((1+COS(RADIANS(90-$B$2)))/2)*(1+(1-((DO65/(DO39+DO65))^2))*((SIN(RADIANS($B$2/2)))^3))*(1+(1-((DO65/(DO39+DO65))^2))*((COS(RADIANS(DEGREES(ACOS(SIN(RADIANS(DO91))))*(COS(RADIANS(90-$B$2)))+((COS(RADIANS(DO91)))*(COS(RADIANS(DO117-$B$3))))*(SIN(RADIANS(90-$B$2))))))^2)*((SIN(RADIANS(90-DO91)))^3)))+(DO65*(((COS(RADIANS(DEGREES(ACOS(SIN(RADIANS(DO91))))*(COS(RADIANS(90-$B$2)))+((COS(RADIANS(DO91)))*(COS(RADIANS(DO117-$B$3))))*(SIN(RADIANS(90-$B$2)))))))/(SIN(RADIANS(DO91)))))+(0.5*0.25*(1-(COS(RADIANS(90-$B$2))))*(DO39+DO65)))</f>
        <v>0.14114792501115456</v>
      </c>
      <c r="DP13" s="26">
        <f t="shared" si="20"/>
        <v>0.63581577124858801</v>
      </c>
      <c r="DQ13" s="26">
        <f t="shared" si="20"/>
        <v>1.0341150653238596</v>
      </c>
      <c r="DR13" s="26">
        <f t="shared" si="4"/>
        <v>1.1231613683178749</v>
      </c>
      <c r="DS13" s="26">
        <f t="shared" si="21"/>
        <v>1.1014168990707627</v>
      </c>
      <c r="DT13" s="26">
        <f t="shared" si="21"/>
        <v>0.8508831465241351</v>
      </c>
      <c r="DU13" s="26">
        <f t="shared" si="42"/>
        <v>0.42006799378817417</v>
      </c>
      <c r="DV13" s="26">
        <f t="shared" ref="DV13:DV21" si="66">(1/1000)*$B$1*0.15*(((DV65)*((1+COS(RADIANS(90-$B$2)))/2)*(1+(1-((DV65/(DV39+DV65))^2))*((SIN(RADIANS($B$2/2)))^3))*(1+(1-((DV65/(DV39+DV65))^2))*((COS(RADIANS(DEGREES(ACOS(SIN(RADIANS(DV91))))*(COS(RADIANS(90-$B$2)))+((COS(RADIANS(DV91)))*(COS(RADIANS(DV117-$B$3))))*(SIN(RADIANS(90-$B$2))))))^2)*((SIN(RADIANS(90-DV91)))^3)))+(DV65*(((COS(RADIANS(DEGREES(ACOS(SIN(RADIANS(DV91))))*(COS(RADIANS(90-$B$2)))+((COS(RADIANS(DV91)))*(COS(RADIANS(DV117-$B$3))))*(SIN(RADIANS(90-$B$2)))))))/(SIN(RADIANS(DV91)))))+(0.5*0.25*(1-(COS(RADIANS(90-$B$2))))*(DV39+DV65)))</f>
        <v>0.14143664629475861</v>
      </c>
      <c r="DW13" s="26">
        <v>0</v>
      </c>
      <c r="DX13" s="26">
        <v>0</v>
      </c>
      <c r="DY13" s="83"/>
      <c r="DZ13" s="66">
        <v>0.29166666666666702</v>
      </c>
      <c r="EA13" s="26">
        <v>0</v>
      </c>
      <c r="EB13" s="26">
        <v>0</v>
      </c>
      <c r="EC13" s="26">
        <f t="shared" si="5"/>
        <v>2.7754125866161869E-2</v>
      </c>
      <c r="ED13" s="26">
        <f t="shared" si="5"/>
        <v>0.37369285216661358</v>
      </c>
      <c r="EE13" s="26">
        <f t="shared" si="5"/>
        <v>0.73086259890778005</v>
      </c>
      <c r="EF13" s="26">
        <f t="shared" si="5"/>
        <v>0.78491727870796879</v>
      </c>
      <c r="EG13" s="26">
        <f t="shared" si="5"/>
        <v>0.69107003164750636</v>
      </c>
      <c r="EH13" s="26">
        <f t="shared" si="5"/>
        <v>0.73741593661471028</v>
      </c>
      <c r="EI13" s="26">
        <f t="shared" si="5"/>
        <v>0.7824295361639807</v>
      </c>
      <c r="EJ13" s="26">
        <v>0</v>
      </c>
      <c r="EK13" s="26">
        <v>0</v>
      </c>
      <c r="EL13" s="26">
        <v>0</v>
      </c>
      <c r="EM13" s="83"/>
      <c r="EN13" s="27"/>
      <c r="EO13" s="66">
        <v>0.29166666666666702</v>
      </c>
      <c r="EP13" s="26">
        <v>0</v>
      </c>
      <c r="EQ13" s="26">
        <v>0</v>
      </c>
      <c r="ER13" s="26">
        <f t="shared" si="43"/>
        <v>0.22986383193724244</v>
      </c>
      <c r="ES13" s="26">
        <f t="shared" si="22"/>
        <v>0.74180366728173952</v>
      </c>
      <c r="ET13" s="26">
        <f t="shared" si="6"/>
        <v>1.1765799230298113</v>
      </c>
      <c r="EU13" s="26">
        <f t="shared" si="6"/>
        <v>1.3563818626748914</v>
      </c>
      <c r="EV13" s="26">
        <f t="shared" si="6"/>
        <v>1.23722420125654</v>
      </c>
      <c r="EW13" s="26">
        <f t="shared" si="23"/>
        <v>0.9716573852435213</v>
      </c>
      <c r="EX13" s="26">
        <f t="shared" si="44"/>
        <v>0.56464832672907794</v>
      </c>
      <c r="EY13" s="26">
        <f t="shared" ref="EY13:EY21" si="67">(1/1000)*$B$1*0.15*(((EY65)*((1+COS(RADIANS(90-$B$2)))/2)*(1+(1-((EY65/(EY39+EY65))^2))*((SIN(RADIANS($B$2/2)))^3))*(1+(1-((EY65/(EY39+EY65))^2))*((COS(RADIANS(DEGREES(ACOS(SIN(RADIANS(EY91))))*(COS(RADIANS(90-$B$2)))+((COS(RADIANS(EY91)))*(COS(RADIANS(EY117-$B$3))))*(SIN(RADIANS(90-$B$2))))))^2)*((SIN(RADIANS(90-EY91)))^3)))+(EY65*(((COS(RADIANS(DEGREES(ACOS(SIN(RADIANS(EY91))))*(COS(RADIANS(90-$B$2)))+((COS(RADIANS(EY91)))*(COS(RADIANS(EY117-$B$3))))*(SIN(RADIANS(90-$B$2)))))))/(SIN(RADIANS(EY91)))))+(0.5*0.25*(1-(COS(RADIANS(90-$B$2))))*(EY39+EY65)))</f>
        <v>0.22042448851514984</v>
      </c>
      <c r="EZ13" s="26">
        <v>0</v>
      </c>
      <c r="FA13" s="26">
        <v>0</v>
      </c>
      <c r="FC13" s="66">
        <v>0.29166666666666702</v>
      </c>
      <c r="FD13" s="26">
        <v>0</v>
      </c>
      <c r="FE13" s="26">
        <v>0</v>
      </c>
      <c r="FF13" s="26">
        <f t="shared" ref="FF13:FF24" si="68">(1/1000)*$B$1*0.15*(((FF65)*((1+COS(RADIANS(90-$B$2)))/2)*(1+(1-((FF65/(FF39+FF65))^2))*((SIN(RADIANS($B$2/2)))^3))*(1+(1-((FF65/(FF39+FF65))^2))*((COS(RADIANS(DEGREES(ACOS(SIN(RADIANS(FF91))))*(COS(RADIANS(90-$B$2)))+((COS(RADIANS(FF91)))*(COS(RADIANS(FF117-$B$3))))*(SIN(RADIANS(90-$B$2))))))^2)*((SIN(RADIANS(90-FF91)))^3)))+(FF65*(((COS(RADIANS(DEGREES(ACOS(SIN(RADIANS(FF91))))*(COS(RADIANS(90-$B$2)))+((COS(RADIANS(FF91)))*(COS(RADIANS(FF117-$B$3))))*(SIN(RADIANS(90-$B$2)))))))/(SIN(RADIANS(FF91)))))+(0.5*0.25*(1-(COS(RADIANS(90-$B$2))))*(FF39+FF65)))</f>
        <v>0.37067980640189058</v>
      </c>
      <c r="FG13" s="26">
        <f t="shared" si="24"/>
        <v>0.69256526740471369</v>
      </c>
      <c r="FH13" s="26">
        <f t="shared" si="7"/>
        <v>0.9465765793255867</v>
      </c>
      <c r="FI13" s="26">
        <f t="shared" si="0"/>
        <v>0.97841592120417575</v>
      </c>
      <c r="FJ13" s="26">
        <f t="shared" si="8"/>
        <v>0.81113711239653175</v>
      </c>
      <c r="FK13" s="26">
        <f t="shared" si="25"/>
        <v>0.68224662027102134</v>
      </c>
      <c r="FL13" s="26">
        <f t="shared" si="45"/>
        <v>0.48477405360331716</v>
      </c>
      <c r="FM13" s="26">
        <v>0</v>
      </c>
      <c r="FN13" s="26">
        <v>0</v>
      </c>
      <c r="FO13" s="26">
        <v>0</v>
      </c>
      <c r="FQ13" s="66">
        <v>0.29166666666666702</v>
      </c>
      <c r="FR13" s="26">
        <v>0</v>
      </c>
      <c r="FS13" s="26">
        <v>0</v>
      </c>
      <c r="FT13" s="26">
        <f t="shared" ref="FT13:FT24" si="69">(1/1000)*$B$1*0.15*(((FT65)*((1+COS(RADIANS(90-$B$2)))/2)*(1+(1-((FT65/(FT39+FT65))^2))*((SIN(RADIANS($B$2/2)))^3))*(1+(1-((FT65/(FT39+FT65))^2))*((COS(RADIANS(DEGREES(ACOS(SIN(RADIANS(FT91))))*(COS(RADIANS(90-$B$2)))+((COS(RADIANS(FT91)))*(COS(RADIANS(FT117-$B$3))))*(SIN(RADIANS(90-$B$2))))))^2)*((SIN(RADIANS(90-FT91)))^3)))+(FT65*(((COS(RADIANS(DEGREES(ACOS(SIN(RADIANS(FT91))))*(COS(RADIANS(90-$B$2)))+((COS(RADIANS(FT91)))*(COS(RADIANS(FT117-$B$3))))*(SIN(RADIANS(90-$B$2)))))))/(SIN(RADIANS(FT91)))))+(0.5*0.25*(1-(COS(RADIANS(90-$B$2))))*(FT39+FT65)))</f>
        <v>0.13338727295432512</v>
      </c>
      <c r="FU13" s="26">
        <f t="shared" si="26"/>
        <v>0.64884554393518434</v>
      </c>
      <c r="FV13" s="26">
        <f t="shared" si="26"/>
        <v>0.98605913185977723</v>
      </c>
      <c r="FW13" s="26">
        <f t="shared" si="26"/>
        <v>1.1207362043213764</v>
      </c>
      <c r="FX13" s="26">
        <f t="shared" si="26"/>
        <v>1.0731690812277377</v>
      </c>
      <c r="FY13" s="26">
        <f t="shared" si="26"/>
        <v>0.79908899911118725</v>
      </c>
      <c r="FZ13" s="26">
        <f t="shared" si="46"/>
        <v>0.46814674030659609</v>
      </c>
      <c r="GA13" s="26">
        <f t="shared" ref="GA13:GA22" si="70">(1/1000)*$B$1*0.15*(((GA65)*((1+COS(RADIANS(90-$B$2)))/2)*(1+(1-((GA65/(GA39+GA65))^2))*((SIN(RADIANS($B$2/2)))^3))*(1+(1-((GA65/(GA39+GA65))^2))*((COS(RADIANS(DEGREES(ACOS(SIN(RADIANS(GA91))))*(COS(RADIANS(90-$B$2)))+((COS(RADIANS(GA91)))*(COS(RADIANS(GA117-$B$3))))*(SIN(RADIANS(90-$B$2))))))^2)*((SIN(RADIANS(90-GA91)))^3)))+(GA65*(((COS(RADIANS(DEGREES(ACOS(SIN(RADIANS(GA91))))*(COS(RADIANS(90-$B$2)))+((COS(RADIANS(GA91)))*(COS(RADIANS(GA117-$B$3))))*(SIN(RADIANS(90-$B$2)))))))/(SIN(RADIANS(GA91)))))+(0.5*0.25*(1-(COS(RADIANS(90-$B$2))))*(GA39+GA65)))</f>
        <v>0.20251584308506068</v>
      </c>
      <c r="GB13" s="26">
        <v>0</v>
      </c>
      <c r="GC13" s="26">
        <v>0</v>
      </c>
      <c r="GE13" s="66">
        <v>0.29166666666666702</v>
      </c>
      <c r="GF13" s="26">
        <v>0</v>
      </c>
      <c r="GG13" s="26">
        <v>0</v>
      </c>
      <c r="GH13" s="26">
        <f t="shared" ref="GH13:GH24" si="71">(1/1000)*$B$1*0.15*(((GH65)*((1+COS(RADIANS(90-$B$2)))/2)*(1+(1-((GH65/(GH39+GH65))^2))*((SIN(RADIANS($B$2/2)))^3))*(1+(1-((GH65/(GH39+GH65))^2))*((COS(RADIANS(DEGREES(ACOS(SIN(RADIANS(GH91))))*(COS(RADIANS(90-$B$2)))+((COS(RADIANS(GH91)))*(COS(RADIANS(GH117-$B$3))))*(SIN(RADIANS(90-$B$2))))))^2)*((SIN(RADIANS(90-GH91)))^3)))+(GH65*(((COS(RADIANS(DEGREES(ACOS(SIN(RADIANS(GH91))))*(COS(RADIANS(90-$B$2)))+((COS(RADIANS(GH91)))*(COS(RADIANS(GH117-$B$3))))*(SIN(RADIANS(90-$B$2)))))))/(SIN(RADIANS(GH91)))))+(0.5*0.25*(1-(COS(RADIANS(90-$B$2))))*(GH39+GH65)))</f>
        <v>6.3891378316103281E-2</v>
      </c>
      <c r="GI13" s="26">
        <f t="shared" si="47"/>
        <v>0.50894127528816135</v>
      </c>
      <c r="GJ13" s="26">
        <f t="shared" si="27"/>
        <v>0.88593783153340433</v>
      </c>
      <c r="GK13" s="26">
        <f t="shared" si="27"/>
        <v>0.96196306172896706</v>
      </c>
      <c r="GL13" s="26">
        <f t="shared" si="27"/>
        <v>0.85507881351581427</v>
      </c>
      <c r="GM13" s="26">
        <f t="shared" si="48"/>
        <v>0.65760392086268793</v>
      </c>
      <c r="GN13" s="26">
        <f t="shared" ref="GN13:GN24" si="72">(1/1000)*$B$1*0.15*(((GN65)*((1+COS(RADIANS(90-$B$2)))/2)*(1+(1-((GN65/(GN39+GN65))^2))*((SIN(RADIANS($B$2/2)))^3))*(1+(1-((GN65/(GN39+GN65))^2))*((COS(RADIANS(DEGREES(ACOS(SIN(RADIANS(GN91))))*(COS(RADIANS(90-$B$2)))+((COS(RADIANS(GN91)))*(COS(RADIANS(GN117-$B$3))))*(SIN(RADIANS(90-$B$2))))))^2)*((SIN(RADIANS(90-GN91)))^3)))+(GN65*(((COS(RADIANS(DEGREES(ACOS(SIN(RADIANS(GN91))))*(COS(RADIANS(90-$B$2)))+((COS(RADIANS(GN91)))*(COS(RADIANS(GN117-$B$3))))*(SIN(RADIANS(90-$B$2)))))))/(SIN(RADIANS(GN91)))))+(0.5*0.25*(1-(COS(RADIANS(90-$B$2))))*(GN39+GN65)))</f>
        <v>0.26327705953488678</v>
      </c>
      <c r="GO13" s="26">
        <v>0</v>
      </c>
      <c r="GP13" s="26">
        <v>0</v>
      </c>
      <c r="GQ13" s="26">
        <v>0</v>
      </c>
      <c r="GS13" s="66">
        <v>0.29166666666666702</v>
      </c>
      <c r="GT13" s="26">
        <v>0</v>
      </c>
      <c r="GU13" s="26">
        <v>0</v>
      </c>
      <c r="GV13" s="26">
        <f t="shared" ref="GV13:GV24" si="73">(1/1000)*$B$1*0.15*(((GV65)*((1+COS(RADIANS(90-$B$2)))/2)*(1+(1-((GV65/(GV39+GV65))^2))*((SIN(RADIANS($B$2/2)))^3))*(1+(1-((GV65/(GV39+GV65))^2))*((COS(RADIANS(DEGREES(ACOS(SIN(RADIANS(GV91))))*(COS(RADIANS(90-$B$2)))+((COS(RADIANS(GV91)))*(COS(RADIANS(GV117-$B$3))))*(SIN(RADIANS(90-$B$2))))))^2)*((SIN(RADIANS(90-GV91)))^3)))+(GV65*(((COS(RADIANS(DEGREES(ACOS(SIN(RADIANS(GV91))))*(COS(RADIANS(90-$B$2)))+((COS(RADIANS(GV91)))*(COS(RADIANS(GV117-$B$3))))*(SIN(RADIANS(90-$B$2)))))))/(SIN(RADIANS(GV91)))))+(0.5*0.25*(1-(COS(RADIANS(90-$B$2))))*(GV39+GV65)))</f>
        <v>0.12626434454013546</v>
      </c>
      <c r="GW13" s="26">
        <f t="shared" si="49"/>
        <v>0.54635772490232792</v>
      </c>
      <c r="GX13" s="26">
        <f t="shared" si="28"/>
        <v>1.0109128318120737</v>
      </c>
      <c r="GY13" s="26">
        <f t="shared" si="9"/>
        <v>1.0325255935993127</v>
      </c>
      <c r="GZ13" s="26">
        <f t="shared" si="29"/>
        <v>0.93968135382706497</v>
      </c>
      <c r="HA13" s="26">
        <f t="shared" si="50"/>
        <v>0.70302243874146608</v>
      </c>
      <c r="HB13" s="26">
        <f t="shared" ref="HB13:HB23" si="74">(1/1000)*$B$1*0.15*(((HB65)*((1+COS(RADIANS(90-$B$2)))/2)*(1+(1-((HB65/(HB39+HB65))^2))*((SIN(RADIANS($B$2/2)))^3))*(1+(1-((HB65/(HB39+HB65))^2))*((COS(RADIANS(DEGREES(ACOS(SIN(RADIANS(HB91))))*(COS(RADIANS(90-$B$2)))+((COS(RADIANS(HB91)))*(COS(RADIANS(HB117-$B$3))))*(SIN(RADIANS(90-$B$2))))))^2)*((SIN(RADIANS(90-HB91)))^3)))+(HB65*(((COS(RADIANS(DEGREES(ACOS(SIN(RADIANS(HB91))))*(COS(RADIANS(90-$B$2)))+((COS(RADIANS(HB91)))*(COS(RADIANS(HB117-$B$3))))*(SIN(RADIANS(90-$B$2)))))))/(SIN(RADIANS(HB91)))))+(0.5*0.25*(1-(COS(RADIANS(90-$B$2))))*(HB39+HB65)))</f>
        <v>0.24522010556690677</v>
      </c>
      <c r="HC13" s="26">
        <v>0</v>
      </c>
      <c r="HD13" s="26">
        <v>0</v>
      </c>
      <c r="HE13" s="26">
        <v>0</v>
      </c>
    </row>
    <row r="14" spans="1:213" ht="15.75" thickBot="1" x14ac:dyDescent="0.3">
      <c r="A14" s="38">
        <v>0.33333333333333298</v>
      </c>
      <c r="B14" s="251">
        <f>INDEX($S$5:$QT$1000,ROW()-4,(MATCH(Tool!$K$5,$S$5:$QT$5,0)+(MATCH(Tool!$K$6,$S$6:$QT$6,0)-1)))</f>
        <v>0</v>
      </c>
      <c r="C14" s="29"/>
      <c r="D14" s="239">
        <v>0.33333333333333298</v>
      </c>
      <c r="E14" s="240">
        <v>0</v>
      </c>
      <c r="F14" s="240">
        <f t="shared" ref="F14:F23" si="75">(1/1000)*$B$1*0.15*(((F66)*((1+COS(RADIANS(90-$B$2)))/2)*(1+(1-((F66/(F40+F66))^2))*((SIN(RADIANS($B$2/2)))^3))*(1+(1-((F66/(F40+F66))^2))*((COS(RADIANS(DEGREES(ACOS(SIN(RADIANS(F92))))*(COS(RADIANS(90-$B$2)))+((COS(RADIANS(F92)))*(COS(RADIANS(F118-$B$3))))*(SIN(RADIANS(90-$B$2))))))^2)*((SIN(RADIANS(90-F92)))^3)))+(F66*(((COS(RADIANS(DEGREES(ACOS(SIN(RADIANS(F92))))*(COS(RADIANS(90-$B$2)))+((COS(RADIANS(F92)))*(COS(RADIANS(F118-$B$3))))*(SIN(RADIANS(90-$B$2)))))))/(SIN(RADIANS(F92)))))+(0.5*0.25*(1-(COS(RADIANS(90-$B$2))))*(F40+F66)))</f>
        <v>0.45019786664352074</v>
      </c>
      <c r="G14" s="240">
        <f t="shared" si="51"/>
        <v>1.0345251910330284</v>
      </c>
      <c r="H14" s="240">
        <f t="shared" si="30"/>
        <v>1.0418591747608825</v>
      </c>
      <c r="I14" s="240">
        <f t="shared" si="10"/>
        <v>1.4557071522560943</v>
      </c>
      <c r="J14" s="240">
        <f t="shared" si="10"/>
        <v>1.5254785150467469</v>
      </c>
      <c r="K14" s="240">
        <f t="shared" si="10"/>
        <v>1.4666869167103072</v>
      </c>
      <c r="L14" s="240">
        <f t="shared" si="10"/>
        <v>1.5128675641375897</v>
      </c>
      <c r="M14" s="240">
        <f t="shared" si="31"/>
        <v>1.4358162793481302</v>
      </c>
      <c r="N14" s="240">
        <f t="shared" si="52"/>
        <v>1.8518697589389792</v>
      </c>
      <c r="O14" s="240">
        <v>0</v>
      </c>
      <c r="P14" s="240">
        <v>0</v>
      </c>
      <c r="Q14" s="83"/>
      <c r="R14" s="66">
        <v>0.33333333333333298</v>
      </c>
      <c r="S14" s="26">
        <v>0</v>
      </c>
      <c r="T14" s="26">
        <f t="shared" ref="T14:T22" si="76">(1/1000)*$B$1*0.15*(((T66)*((1+COS(RADIANS(90-$B$2)))/2)*(1+(1-((T66/(T40+T66))^2))*((SIN(RADIANS($B$2/2)))^3))*(1+(1-((T66/(T40+T66))^2))*((COS(RADIANS(DEGREES(ACOS(SIN(RADIANS(T92))))*(COS(RADIANS(90-$B$2)))+((COS(RADIANS(T92)))*(COS(RADIANS(T118-$B$3))))*(SIN(RADIANS(90-$B$2))))))^2)*((SIN(RADIANS(90-T92)))^3)))+(T66*(((COS(RADIANS(DEGREES(ACOS(SIN(RADIANS(T92))))*(COS(RADIANS(90-$B$2)))+((COS(RADIANS(T92)))*(COS(RADIANS(T118-$B$3))))*(SIN(RADIANS(90-$B$2)))))))/(SIN(RADIANS(T92)))))+(0.5*0.25*(1-(COS(RADIANS(90-$B$2))))*(T40+T66)))</f>
        <v>7.0631870592385598E-2</v>
      </c>
      <c r="U14" s="26">
        <f t="shared" si="53"/>
        <v>0.47173438678245555</v>
      </c>
      <c r="V14" s="26">
        <f t="shared" si="11"/>
        <v>1.1197693846402186</v>
      </c>
      <c r="W14" s="26">
        <f t="shared" si="1"/>
        <v>1.3406244069658282</v>
      </c>
      <c r="X14" s="26">
        <f t="shared" si="1"/>
        <v>1.6484846903354375</v>
      </c>
      <c r="Y14" s="26">
        <f t="shared" si="1"/>
        <v>1.5486711639297035</v>
      </c>
      <c r="Z14" s="26">
        <f t="shared" si="12"/>
        <v>1.206306766480665</v>
      </c>
      <c r="AA14" s="26">
        <f t="shared" si="32"/>
        <v>0.85505829820507195</v>
      </c>
      <c r="AB14" s="26">
        <f t="shared" si="54"/>
        <v>0.43190327327981048</v>
      </c>
      <c r="AC14" s="26">
        <v>0</v>
      </c>
      <c r="AD14" s="26">
        <v>0</v>
      </c>
      <c r="AE14" s="18"/>
      <c r="AF14" s="66">
        <v>0.33333333333333298</v>
      </c>
      <c r="AG14" s="26">
        <v>0</v>
      </c>
      <c r="AH14" s="26">
        <f t="shared" ref="AH14:AH23" si="77">(1/1000)*$B$1*0.15*(((AH66)*((1+COS(RADIANS(90-$B$2)))/2)*(1+(1-((AH66/(AH40+AH66))^2))*((SIN(RADIANS($B$2/2)))^3))*(1+(1-((AH66/(AH40+AH66))^2))*((COS(RADIANS(DEGREES(ACOS(SIN(RADIANS(AH92))))*(COS(RADIANS(90-$B$2)))+((COS(RADIANS(AH92)))*(COS(RADIANS(AH118-$B$3))))*(SIN(RADIANS(90-$B$2))))))^2)*((SIN(RADIANS(90-AH92)))^3)))+(AH66*(((COS(RADIANS(DEGREES(ACOS(SIN(RADIANS(AH92))))*(COS(RADIANS(90-$B$2)))+((COS(RADIANS(AH92)))*(COS(RADIANS(AH118-$B$3))))*(SIN(RADIANS(90-$B$2)))))))/(SIN(RADIANS(AH92)))))+(0.5*0.25*(1-(COS(RADIANS(90-$B$2))))*(AH40+AH66)))</f>
        <v>6.3048925615079368E-2</v>
      </c>
      <c r="AI14" s="26">
        <f t="shared" si="55"/>
        <v>0.44569677163950677</v>
      </c>
      <c r="AJ14" s="26">
        <f t="shared" si="33"/>
        <v>1.0889143959667293</v>
      </c>
      <c r="AK14" s="26">
        <f t="shared" si="13"/>
        <v>1.4449103574535791</v>
      </c>
      <c r="AL14" s="26">
        <f t="shared" si="2"/>
        <v>1.3980287779213063</v>
      </c>
      <c r="AM14" s="26">
        <f t="shared" si="14"/>
        <v>1.4352284613799124</v>
      </c>
      <c r="AN14" s="26">
        <f t="shared" si="34"/>
        <v>1.3015411010564562</v>
      </c>
      <c r="AO14" s="26">
        <f t="shared" si="34"/>
        <v>0.89719652761285851</v>
      </c>
      <c r="AP14" s="26">
        <f t="shared" si="56"/>
        <v>0.38321306945054245</v>
      </c>
      <c r="AQ14" s="26">
        <f t="shared" ref="AQ14:AQ21" si="78">(1/1000)*$B$1*0.15*(((AQ66)*((1+COS(RADIANS(90-$B$2)))/2)*(1+(1-((AQ66/(AQ40+AQ66))^2))*((SIN(RADIANS($B$2/2)))^3))*(1+(1-((AQ66/(AQ40+AQ66))^2))*((COS(RADIANS(DEGREES(ACOS(SIN(RADIANS(AQ92))))*(COS(RADIANS(90-$B$2)))+((COS(RADIANS(AQ92)))*(COS(RADIANS(AQ118-$B$3))))*(SIN(RADIANS(90-$B$2))))))^2)*((SIN(RADIANS(90-AQ92)))^3)))+(AQ66*(((COS(RADIANS(DEGREES(ACOS(SIN(RADIANS(AQ92))))*(COS(RADIANS(90-$B$2)))+((COS(RADIANS(AQ92)))*(COS(RADIANS(AQ118-$B$3))))*(SIN(RADIANS(90-$B$2)))))))/(SIN(RADIANS(AQ92)))))+(0.5*0.25*(1-(COS(RADIANS(90-$B$2))))*(AQ40+AQ66)))</f>
        <v>0.20788225591205281</v>
      </c>
      <c r="AR14" s="26">
        <v>0</v>
      </c>
      <c r="AT14" s="66">
        <v>0.33333333333333298</v>
      </c>
      <c r="AU14" s="26">
        <v>0</v>
      </c>
      <c r="AV14" s="26">
        <f t="shared" ref="AV14:AV23" si="79">(1/1000)*$B$1*0.15*(((AV66)*((1+COS(RADIANS(90-$B$2)))/2)*(1+(1-((AV66/(AV40+AV66))^2))*((SIN(RADIANS($B$2/2)))^3))*(1+(1-((AV66/(AV40+AV66))^2))*((COS(RADIANS(DEGREES(ACOS(SIN(RADIANS(AV92))))*(COS(RADIANS(90-$B$2)))+((COS(RADIANS(AV92)))*(COS(RADIANS(AV118-$B$3))))*(SIN(RADIANS(90-$B$2))))))^2)*((SIN(RADIANS(90-AV92)))^3)))+(AV66*(((COS(RADIANS(DEGREES(ACOS(SIN(RADIANS(AV92))))*(COS(RADIANS(90-$B$2)))+((COS(RADIANS(AV92)))*(COS(RADIANS(AV118-$B$3))))*(SIN(RADIANS(90-$B$2)))))))/(SIN(RADIANS(AV92)))))+(0.5*0.25*(1-(COS(RADIANS(90-$B$2))))*(AV40+AV66)))</f>
        <v>3.5109562526372359E-2</v>
      </c>
      <c r="AW14" s="26">
        <f t="shared" si="57"/>
        <v>0.38940048800807292</v>
      </c>
      <c r="AX14" s="26">
        <f t="shared" si="35"/>
        <v>0.93413596554601386</v>
      </c>
      <c r="AY14" s="26">
        <f t="shared" si="15"/>
        <v>1.3499119950254912</v>
      </c>
      <c r="AZ14" s="26">
        <f t="shared" si="15"/>
        <v>1.4252250737539327</v>
      </c>
      <c r="BA14" s="26">
        <f t="shared" si="15"/>
        <v>1.2524815274914383</v>
      </c>
      <c r="BB14" s="26">
        <f t="shared" si="36"/>
        <v>1.1578122703240232</v>
      </c>
      <c r="BC14" s="26">
        <f t="shared" si="58"/>
        <v>0.74601896083270758</v>
      </c>
      <c r="BD14" s="26">
        <f t="shared" ref="BD14:BD22" si="80">(1/1000)*$B$1*0.15*(((BD66)*((1+COS(RADIANS(90-$B$2)))/2)*(1+(1-((BD66/(BD40+BD66))^2))*((SIN(RADIANS($B$2/2)))^3))*(1+(1-((BD66/(BD40+BD66))^2))*((COS(RADIANS(DEGREES(ACOS(SIN(RADIANS(BD92))))*(COS(RADIANS(90-$B$2)))+((COS(RADIANS(BD92)))*(COS(RADIANS(BD118-$B$3))))*(SIN(RADIANS(90-$B$2))))))^2)*((SIN(RADIANS(90-BD92)))^3)))+(BD66*(((COS(RADIANS(DEGREES(ACOS(SIN(RADIANS(BD92))))*(COS(RADIANS(90-$B$2)))+((COS(RADIANS(BD92)))*(COS(RADIANS(BD118-$B$3))))*(SIN(RADIANS(90-$B$2)))))))/(SIN(RADIANS(BD92)))))+(0.5*0.25*(1-(COS(RADIANS(90-$B$2))))*(BD40+BD66)))</f>
        <v>0.30548915382375003</v>
      </c>
      <c r="BE14" s="26">
        <v>0</v>
      </c>
      <c r="BF14" s="26">
        <v>0</v>
      </c>
      <c r="BH14" s="66">
        <v>0.33333333333333298</v>
      </c>
      <c r="BI14" s="26">
        <v>0</v>
      </c>
      <c r="BJ14" s="26">
        <f t="shared" ref="BJ14:BJ23" si="81">(1/1000)*$B$1*0.15*(((BJ66)*((1+COS(RADIANS(90-$B$2)))/2)*(1+(1-((BJ66/(BJ40+BJ66))^2))*((SIN(RADIANS($B$2/2)))^3))*(1+(1-((BJ66/(BJ40+BJ66))^2))*((COS(RADIANS(DEGREES(ACOS(SIN(RADIANS(BJ92))))*(COS(RADIANS(90-$B$2)))+((COS(RADIANS(BJ92)))*(COS(RADIANS(BJ118-$B$3))))*(SIN(RADIANS(90-$B$2))))))^2)*((SIN(RADIANS(90-BJ92)))^3)))+(BJ66*(((COS(RADIANS(DEGREES(ACOS(SIN(RADIANS(BJ92))))*(COS(RADIANS(90-$B$2)))+((COS(RADIANS(BJ92)))*(COS(RADIANS(BJ118-$B$3))))*(SIN(RADIANS(90-$B$2)))))))/(SIN(RADIANS(BJ92)))))+(0.5*0.25*(1-(COS(RADIANS(90-$B$2))))*(BJ40+BJ66)))</f>
        <v>0.11023312531081819</v>
      </c>
      <c r="BK14" s="26">
        <f t="shared" si="59"/>
        <v>0.5775561445036056</v>
      </c>
      <c r="BL14" s="26">
        <f t="shared" si="37"/>
        <v>1.1882367224444157</v>
      </c>
      <c r="BM14" s="26">
        <f t="shared" si="16"/>
        <v>1.4489487978237079</v>
      </c>
      <c r="BN14" s="26">
        <f t="shared" si="16"/>
        <v>1.695233568878441</v>
      </c>
      <c r="BO14" s="26">
        <f t="shared" si="16"/>
        <v>1.5917502205306207</v>
      </c>
      <c r="BP14" s="26">
        <f t="shared" si="38"/>
        <v>1.3678530098896229</v>
      </c>
      <c r="BQ14" s="26">
        <f t="shared" si="38"/>
        <v>1.010252107216673</v>
      </c>
      <c r="BR14" s="26">
        <f t="shared" si="60"/>
        <v>0.53698440184048457</v>
      </c>
      <c r="BS14" s="26">
        <f t="shared" ref="BS14:BS21" si="82">(1/1000)*$B$1*0.15*(((BS66)*((1+COS(RADIANS(90-$B$2)))/2)*(1+(1-((BS66/(BS40+BS66))^2))*((SIN(RADIANS($B$2/2)))^3))*(1+(1-((BS66/(BS40+BS66))^2))*((COS(RADIANS(DEGREES(ACOS(SIN(RADIANS(BS92))))*(COS(RADIANS(90-$B$2)))+((COS(RADIANS(BS92)))*(COS(RADIANS(BS118-$B$3))))*(SIN(RADIANS(90-$B$2))))))^2)*((SIN(RADIANS(90-BS92)))^3)))+(BS66*(((COS(RADIANS(DEGREES(ACOS(SIN(RADIANS(BS92))))*(COS(RADIANS(90-$B$2)))+((COS(RADIANS(BS92)))*(COS(RADIANS(BS118-$B$3))))*(SIN(RADIANS(90-$B$2)))))))/(SIN(RADIANS(BS92)))))+(0.5*0.25*(1-(COS(RADIANS(90-$B$2))))*(BS40+BS66)))</f>
        <v>0.23316408049949724</v>
      </c>
      <c r="BT14" s="26">
        <v>0</v>
      </c>
      <c r="BU14" s="27"/>
      <c r="BV14" s="66">
        <v>0.33333333333333298</v>
      </c>
      <c r="BW14" s="26">
        <f t="shared" ref="BW14:BX22" si="83">(1/1000)*$B$1*0.15*(((BW66)*((1+COS(RADIANS(90-$B$2)))/2)*(1+(1-((BW66/(BW40+BW66))^2))*((SIN(RADIANS($B$2/2)))^3))*(1+(1-((BW66/(BW40+BW66))^2))*((COS(RADIANS(DEGREES(ACOS(SIN(RADIANS(BW92))))*(COS(RADIANS(90-$B$2)))+((COS(RADIANS(BW92)))*(COS(RADIANS(BW118-$B$3))))*(SIN(RADIANS(90-$B$2))))))^2)*((SIN(RADIANS(90-BW92)))^3)))+(BW66*(((COS(RADIANS(DEGREES(ACOS(SIN(RADIANS(BW92))))*(COS(RADIANS(90-$B$2)))+((COS(RADIANS(BW92)))*(COS(RADIANS(BW118-$B$3))))*(SIN(RADIANS(90-$B$2)))))))/(SIN(RADIANS(BW92)))))+(0.5*0.25*(1-(COS(RADIANS(90-$B$2))))*(BW40+BW66)))</f>
        <v>1.1265755213205072E-2</v>
      </c>
      <c r="BX14" s="26">
        <f t="shared" si="83"/>
        <v>0.10721431334902358</v>
      </c>
      <c r="BY14" s="26">
        <f t="shared" si="61"/>
        <v>0.63394835502413438</v>
      </c>
      <c r="BZ14" s="26">
        <f t="shared" si="39"/>
        <v>1.1242080476774576</v>
      </c>
      <c r="CA14" s="26">
        <f t="shared" si="17"/>
        <v>1.4137111574352799</v>
      </c>
      <c r="CB14" s="26">
        <f t="shared" si="17"/>
        <v>1.5086470388017912</v>
      </c>
      <c r="CC14" s="26">
        <f t="shared" si="17"/>
        <v>1.5717870790217845</v>
      </c>
      <c r="CD14" s="26">
        <f t="shared" si="40"/>
        <v>1.3790237515421195</v>
      </c>
      <c r="CE14" s="26">
        <f t="shared" si="40"/>
        <v>0.99004473805031246</v>
      </c>
      <c r="CF14" s="26">
        <f t="shared" si="62"/>
        <v>0.52796449897939723</v>
      </c>
      <c r="CG14" s="26">
        <f t="shared" ref="CG14:CG21" si="84">(1/1000)*$B$1*0.15*(((CG66)*((1+COS(RADIANS(90-$B$2)))/2)*(1+(1-((CG66/(CG40+CG66))^2))*((SIN(RADIANS($B$2/2)))^3))*(1+(1-((CG66/(CG40+CG66))^2))*((COS(RADIANS(DEGREES(ACOS(SIN(RADIANS(CG92))))*(COS(RADIANS(90-$B$2)))+((COS(RADIANS(CG92)))*(COS(RADIANS(CG118-$B$3))))*(SIN(RADIANS(90-$B$2))))))^2)*((SIN(RADIANS(90-CG92)))^3)))+(CG66*(((COS(RADIANS(DEGREES(ACOS(SIN(RADIANS(CG92))))*(COS(RADIANS(90-$B$2)))+((COS(RADIANS(CG92)))*(COS(RADIANS(CG118-$B$3))))*(SIN(RADIANS(90-$B$2)))))))/(SIN(RADIANS(CG92)))))+(0.5*0.25*(1-(COS(RADIANS(90-$B$2))))*(CG40+CG66)))</f>
        <v>0.16149604769168183</v>
      </c>
      <c r="CH14" s="26">
        <v>0</v>
      </c>
      <c r="CI14" s="18"/>
      <c r="CJ14" s="66">
        <v>0.33333333333333298</v>
      </c>
      <c r="CK14" s="26">
        <v>0</v>
      </c>
      <c r="CL14" s="26">
        <f t="shared" ref="CL14:CL22" si="85">(1/1000)*$B$1*0.15*(((CL66)*((1+COS(RADIANS(90-$B$2)))/2)*(1+(1-((CL66/(CL40+CL66))^2))*((SIN(RADIANS($B$2/2)))^3))*(1+(1-((CL66/(CL40+CL66))^2))*((COS(RADIANS(DEGREES(ACOS(SIN(RADIANS(CL92))))*(COS(RADIANS(90-$B$2)))+((COS(RADIANS(CL92)))*(COS(RADIANS(CL118-$B$3))))*(SIN(RADIANS(90-$B$2))))))^2)*((SIN(RADIANS(90-CL92)))^3)))+(CL66*(((COS(RADIANS(DEGREES(ACOS(SIN(RADIANS(CL92))))*(COS(RADIANS(90-$B$2)))+((COS(RADIANS(CL92)))*(COS(RADIANS(CL118-$B$3))))*(SIN(RADIANS(90-$B$2)))))))/(SIN(RADIANS(CL92)))))+(0.5*0.25*(1-(COS(RADIANS(90-$B$2))))*(CL40+CL66)))</f>
        <v>2.3079770151465603E-2</v>
      </c>
      <c r="CM14" s="26">
        <f t="shared" si="63"/>
        <v>0.18734287976258657</v>
      </c>
      <c r="CN14" s="26">
        <f t="shared" si="18"/>
        <v>0.78988142911847237</v>
      </c>
      <c r="CO14" s="26">
        <f t="shared" si="3"/>
        <v>1.1071780220650436</v>
      </c>
      <c r="CP14" s="26">
        <f t="shared" si="3"/>
        <v>1.2588722528951739</v>
      </c>
      <c r="CQ14" s="26">
        <f t="shared" si="3"/>
        <v>1.1282959232338343</v>
      </c>
      <c r="CR14" s="26">
        <f t="shared" si="19"/>
        <v>0.99596205105723834</v>
      </c>
      <c r="CS14" s="26">
        <f t="shared" si="41"/>
        <v>0.6094800170796737</v>
      </c>
      <c r="CT14" s="26">
        <f t="shared" si="64"/>
        <v>0.35009919423596519</v>
      </c>
      <c r="CU14" s="26">
        <v>0</v>
      </c>
      <c r="CV14" s="26">
        <v>0</v>
      </c>
      <c r="CW14" s="83"/>
      <c r="DL14" s="66">
        <v>0.33333333333333298</v>
      </c>
      <c r="DM14" s="26">
        <v>0</v>
      </c>
      <c r="DN14" s="26">
        <f t="shared" ref="DN14:DN23" si="86">(1/1000)*$B$1*0.15*(((DN66)*((1+COS(RADIANS(90-$B$2)))/2)*(1+(1-((DN66/(DN40+DN66))^2))*((SIN(RADIANS($B$2/2)))^3))*(1+(1-((DN66/(DN40+DN66))^2))*((COS(RADIANS(DEGREES(ACOS(SIN(RADIANS(DN92))))*(COS(RADIANS(90-$B$2)))+((COS(RADIANS(DN92)))*(COS(RADIANS(DN118-$B$3))))*(SIN(RADIANS(90-$B$2))))))^2)*((SIN(RADIANS(90-DN92)))^3)))+(DN66*(((COS(RADIANS(DEGREES(ACOS(SIN(RADIANS(DN92))))*(COS(RADIANS(90-$B$2)))+((COS(RADIANS(DN92)))*(COS(RADIANS(DN118-$B$3))))*(SIN(RADIANS(90-$B$2)))))))/(SIN(RADIANS(DN92)))))+(0.5*0.25*(1-(COS(RADIANS(90-$B$2))))*(DN40+DN66)))</f>
        <v>0.11840980645736521</v>
      </c>
      <c r="DO14" s="26">
        <f t="shared" si="65"/>
        <v>0.5665058193453647</v>
      </c>
      <c r="DP14" s="26">
        <f t="shared" si="20"/>
        <v>1.0881806720376215</v>
      </c>
      <c r="DQ14" s="26">
        <f t="shared" si="20"/>
        <v>1.3411048426752807</v>
      </c>
      <c r="DR14" s="26">
        <f t="shared" si="4"/>
        <v>1.5780023428715098</v>
      </c>
      <c r="DS14" s="26">
        <f t="shared" si="21"/>
        <v>1.5759713179721258</v>
      </c>
      <c r="DT14" s="26">
        <f t="shared" si="21"/>
        <v>1.3246082808295623</v>
      </c>
      <c r="DU14" s="26">
        <f t="shared" si="42"/>
        <v>0.93397601599889468</v>
      </c>
      <c r="DV14" s="26">
        <f t="shared" si="66"/>
        <v>0.44791038319032594</v>
      </c>
      <c r="DW14" s="26">
        <f t="shared" ref="DW14:DW20" si="87">(1/1000)*$B$1*0.15*(((DW66)*((1+COS(RADIANS(90-$B$2)))/2)*(1+(1-((DW66/(DW40+DW66))^2))*((SIN(RADIANS($B$2/2)))^3))*(1+(1-((DW66/(DW40+DW66))^2))*((COS(RADIANS(DEGREES(ACOS(SIN(RADIANS(DW92))))*(COS(RADIANS(90-$B$2)))+((COS(RADIANS(DW92)))*(COS(RADIANS(DW118-$B$3))))*(SIN(RADIANS(90-$B$2))))))^2)*((SIN(RADIANS(90-DW92)))^3)))+(DW66*(((COS(RADIANS(DEGREES(ACOS(SIN(RADIANS(DW92))))*(COS(RADIANS(90-$B$2)))+((COS(RADIANS(DW92)))*(COS(RADIANS(DW118-$B$3))))*(SIN(RADIANS(90-$B$2)))))))/(SIN(RADIANS(DW92)))))+(0.5*0.25*(1-(COS(RADIANS(90-$B$2))))*(DW40+DW66)))</f>
        <v>0.17705401184801331</v>
      </c>
      <c r="DX14" s="26">
        <v>0</v>
      </c>
      <c r="DY14" s="83"/>
      <c r="DZ14" s="66">
        <v>0.33333333333333298</v>
      </c>
      <c r="EA14" s="26">
        <v>0</v>
      </c>
      <c r="EB14" s="26">
        <f t="shared" si="5"/>
        <v>4.9646756552550776E-2</v>
      </c>
      <c r="EC14" s="26">
        <f t="shared" si="5"/>
        <v>0.19383390328538044</v>
      </c>
      <c r="ED14" s="26">
        <f t="shared" si="5"/>
        <v>0.7126261472252825</v>
      </c>
      <c r="EE14" s="26">
        <f t="shared" si="5"/>
        <v>1.1007740944605335</v>
      </c>
      <c r="EF14" s="26">
        <f t="shared" si="5"/>
        <v>1.0960676613409706</v>
      </c>
      <c r="EG14" s="26">
        <f t="shared" si="5"/>
        <v>0.94174186763148282</v>
      </c>
      <c r="EH14" s="26">
        <f t="shared" si="5"/>
        <v>1.0471453445364893</v>
      </c>
      <c r="EI14" s="26">
        <f t="shared" si="5"/>
        <v>1.0361941020304557</v>
      </c>
      <c r="EJ14" s="26">
        <f t="shared" si="5"/>
        <v>0.78190809029483432</v>
      </c>
      <c r="EK14" s="26">
        <v>0</v>
      </c>
      <c r="EL14" s="26">
        <v>0</v>
      </c>
      <c r="EM14" s="83"/>
      <c r="EN14" s="27"/>
      <c r="EO14" s="66">
        <v>0.33333333333333298</v>
      </c>
      <c r="EP14" s="26">
        <f t="shared" ref="EP14:EQ22" si="88">(1/1000)*$B$1*0.15*(((EP66)*((1+COS(RADIANS(90-$B$2)))/2)*(1+(1-((EP66/(EP40+EP66))^2))*((SIN(RADIANS($B$2/2)))^3))*(1+(1-((EP66/(EP40+EP66))^2))*((COS(RADIANS(DEGREES(ACOS(SIN(RADIANS(EP92))))*(COS(RADIANS(90-$B$2)))+((COS(RADIANS(EP92)))*(COS(RADIANS(EP118-$B$3))))*(SIN(RADIANS(90-$B$2))))))^2)*((SIN(RADIANS(90-EP92)))^3)))+(EP66*(((COS(RADIANS(DEGREES(ACOS(SIN(RADIANS(EP92))))*(COS(RADIANS(90-$B$2)))+((COS(RADIANS(EP92)))*(COS(RADIANS(EP118-$B$3))))*(SIN(RADIANS(90-$B$2)))))))/(SIN(RADIANS(EP92)))))+(0.5*0.25*(1-(COS(RADIANS(90-$B$2))))*(EP40+EP66)))</f>
        <v>2.0333759759058181E-2</v>
      </c>
      <c r="EQ14" s="26">
        <f t="shared" si="88"/>
        <v>0.19219003652575717</v>
      </c>
      <c r="ER14" s="26">
        <f t="shared" si="43"/>
        <v>0.70437069339959113</v>
      </c>
      <c r="ES14" s="26">
        <f t="shared" si="22"/>
        <v>1.2947471662113221</v>
      </c>
      <c r="ET14" s="26">
        <f t="shared" si="6"/>
        <v>1.5441790419930908</v>
      </c>
      <c r="EU14" s="26">
        <f t="shared" si="6"/>
        <v>1.7166671308967549</v>
      </c>
      <c r="EV14" s="26">
        <f t="shared" si="6"/>
        <v>1.5164847368721668</v>
      </c>
      <c r="EW14" s="26">
        <f t="shared" si="23"/>
        <v>1.492671244425114</v>
      </c>
      <c r="EX14" s="26">
        <f t="shared" si="44"/>
        <v>1.1112195481280882</v>
      </c>
      <c r="EY14" s="26">
        <f t="shared" si="67"/>
        <v>0.69153086679178088</v>
      </c>
      <c r="EZ14" s="26">
        <f t="shared" ref="EZ14:EZ21" si="89">(1/1000)*$B$1*0.15*(((EZ66)*((1+COS(RADIANS(90-$B$2)))/2)*(1+(1-((EZ66/(EZ40+EZ66))^2))*((SIN(RADIANS($B$2/2)))^3))*(1+(1-((EZ66/(EZ40+EZ66))^2))*((COS(RADIANS(DEGREES(ACOS(SIN(RADIANS(EZ92))))*(COS(RADIANS(90-$B$2)))+((COS(RADIANS(EZ92)))*(COS(RADIANS(EZ118-$B$3))))*(SIN(RADIANS(90-$B$2))))))^2)*((SIN(RADIANS(90-EZ92)))^3)))+(EZ66*(((COS(RADIANS(DEGREES(ACOS(SIN(RADIANS(EZ92))))*(COS(RADIANS(90-$B$2)))+((COS(RADIANS(EZ92)))*(COS(RADIANS(EZ118-$B$3))))*(SIN(RADIANS(90-$B$2)))))))/(SIN(RADIANS(EZ92)))))+(0.5*0.25*(1-(COS(RADIANS(90-$B$2))))*(EZ40+EZ66)))</f>
        <v>0.20793356712658773</v>
      </c>
      <c r="FA14" s="26">
        <v>0</v>
      </c>
      <c r="FC14" s="66">
        <v>0.33333333333333298</v>
      </c>
      <c r="FD14" s="26">
        <v>0</v>
      </c>
      <c r="FE14" s="26">
        <f t="shared" ref="FE14:FE23" si="90">(1/1000)*$B$1*0.15*(((FE66)*((1+COS(RADIANS(90-$B$2)))/2)*(1+(1-((FE66/(FE40+FE66))^2))*((SIN(RADIANS($B$2/2)))^3))*(1+(1-((FE66/(FE40+FE66))^2))*((COS(RADIANS(DEGREES(ACOS(SIN(RADIANS(FE92))))*(COS(RADIANS(90-$B$2)))+((COS(RADIANS(FE92)))*(COS(RADIANS(FE118-$B$3))))*(SIN(RADIANS(90-$B$2))))))^2)*((SIN(RADIANS(90-FE92)))^3)))+(FE66*(((COS(RADIANS(DEGREES(ACOS(SIN(RADIANS(FE92))))*(COS(RADIANS(90-$B$2)))+((COS(RADIANS(FE92)))*(COS(RADIANS(FE118-$B$3))))*(SIN(RADIANS(90-$B$2)))))))/(SIN(RADIANS(FE92)))))+(0.5*0.25*(1-(COS(RADIANS(90-$B$2))))*(FE40+FE66)))</f>
        <v>0.25070491684116025</v>
      </c>
      <c r="FF14" s="26">
        <f t="shared" si="68"/>
        <v>0.52178025669145744</v>
      </c>
      <c r="FG14" s="26">
        <f t="shared" si="24"/>
        <v>1.010517368621775</v>
      </c>
      <c r="FH14" s="26">
        <f t="shared" si="7"/>
        <v>1.2497478057226905</v>
      </c>
      <c r="FI14" s="26">
        <f t="shared" si="0"/>
        <v>1.2434070057329834</v>
      </c>
      <c r="FJ14" s="26">
        <f t="shared" si="8"/>
        <v>1.082142567006058</v>
      </c>
      <c r="FK14" s="26">
        <f t="shared" si="25"/>
        <v>1.0105060087241358</v>
      </c>
      <c r="FL14" s="26">
        <f t="shared" si="45"/>
        <v>0.75706551920239784</v>
      </c>
      <c r="FM14" s="26">
        <f t="shared" ref="FM14:FM22" si="91">(1/1000)*$B$1*0.15*(((FM66)*((1+COS(RADIANS(90-$B$2)))/2)*(1+(1-((FM66/(FM40+FM66))^2))*((SIN(RADIANS($B$2/2)))^3))*(1+(1-((FM66/(FM40+FM66))^2))*((COS(RADIANS(DEGREES(ACOS(SIN(RADIANS(FM92))))*(COS(RADIANS(90-$B$2)))+((COS(RADIANS(FM92)))*(COS(RADIANS(FM118-$B$3))))*(SIN(RADIANS(90-$B$2))))))^2)*((SIN(RADIANS(90-FM92)))^3)))+(FM66*(((COS(RADIANS(DEGREES(ACOS(SIN(RADIANS(FM92))))*(COS(RADIANS(90-$B$2)))+((COS(RADIANS(FM92)))*(COS(RADIANS(FM118-$B$3))))*(SIN(RADIANS(90-$B$2)))))))/(SIN(RADIANS(FM92)))))+(0.5*0.25*(1-(COS(RADIANS(90-$B$2))))*(FM40+FM66)))</f>
        <v>0.47668169161708868</v>
      </c>
      <c r="FN14" s="26">
        <v>0</v>
      </c>
      <c r="FO14" s="26">
        <v>0</v>
      </c>
      <c r="FQ14" s="66">
        <v>0.33333333333333298</v>
      </c>
      <c r="FR14" s="26">
        <v>0</v>
      </c>
      <c r="FS14" s="26">
        <f t="shared" ref="FS14:FS23" si="92">(1/1000)*$B$1*0.15*(((FS66)*((1+COS(RADIANS(90-$B$2)))/2)*(1+(1-((FS66/(FS40+FS66))^2))*((SIN(RADIANS($B$2/2)))^3))*(1+(1-((FS66/(FS40+FS66))^2))*((COS(RADIANS(DEGREES(ACOS(SIN(RADIANS(FS92))))*(COS(RADIANS(90-$B$2)))+((COS(RADIANS(FS92)))*(COS(RADIANS(FS118-$B$3))))*(SIN(RADIANS(90-$B$2))))))^2)*((SIN(RADIANS(90-FS92)))^3)))+(FS66*(((COS(RADIANS(DEGREES(ACOS(SIN(RADIANS(FS92))))*(COS(RADIANS(90-$B$2)))+((COS(RADIANS(FS92)))*(COS(RADIANS(FS118-$B$3))))*(SIN(RADIANS(90-$B$2)))))))/(SIN(RADIANS(FS92)))))+(0.5*0.25*(1-(COS(RADIANS(90-$B$2))))*(FS40+FS66)))</f>
        <v>0.10015471517538679</v>
      </c>
      <c r="FT14" s="26">
        <f t="shared" si="69"/>
        <v>0.57776075670554128</v>
      </c>
      <c r="FU14" s="26">
        <f t="shared" si="26"/>
        <v>1.0853128387253235</v>
      </c>
      <c r="FV14" s="26">
        <f t="shared" si="26"/>
        <v>1.4436984608965187</v>
      </c>
      <c r="FW14" s="26">
        <f t="shared" si="26"/>
        <v>1.5450107526142187</v>
      </c>
      <c r="FX14" s="26">
        <f t="shared" si="26"/>
        <v>1.3934433096976737</v>
      </c>
      <c r="FY14" s="26">
        <f t="shared" si="26"/>
        <v>1.1928154577938856</v>
      </c>
      <c r="FZ14" s="26">
        <f t="shared" si="46"/>
        <v>0.97366169723503648</v>
      </c>
      <c r="GA14" s="26">
        <f t="shared" si="70"/>
        <v>0.63122847144159888</v>
      </c>
      <c r="GB14" s="26">
        <f t="shared" ref="GB14:GB21" si="93">(1/1000)*$B$1*0.15*(((GB66)*((1+COS(RADIANS(90-$B$2)))/2)*(1+(1-((GB66/(GB40+GB66))^2))*((SIN(RADIANS($B$2/2)))^3))*(1+(1-((GB66/(GB40+GB66))^2))*((COS(RADIANS(DEGREES(ACOS(SIN(RADIANS(GB92))))*(COS(RADIANS(90-$B$2)))+((COS(RADIANS(GB92)))*(COS(RADIANS(GB118-$B$3))))*(SIN(RADIANS(90-$B$2))))))^2)*((SIN(RADIANS(90-GB92)))^3)))+(GB66*(((COS(RADIANS(DEGREES(ACOS(SIN(RADIANS(GB92))))*(COS(RADIANS(90-$B$2)))+((COS(RADIANS(GB92)))*(COS(RADIANS(GB118-$B$3))))*(SIN(RADIANS(90-$B$2)))))))/(SIN(RADIANS(GB92)))))+(0.5*0.25*(1-(COS(RADIANS(90-$B$2))))*(GB40+GB66)))</f>
        <v>0.26157280548196993</v>
      </c>
      <c r="GC14" s="26">
        <v>0</v>
      </c>
      <c r="GE14" s="66">
        <v>0.33333333333333298</v>
      </c>
      <c r="GF14" s="26">
        <v>0</v>
      </c>
      <c r="GG14" s="26">
        <f t="shared" ref="GG14:GG23" si="94">(1/1000)*$B$1*0.15*(((GG66)*((1+COS(RADIANS(90-$B$2)))/2)*(1+(1-((GG66/(GG40+GG66))^2))*((SIN(RADIANS($B$2/2)))^3))*(1+(1-((GG66/(GG40+GG66))^2))*((COS(RADIANS(DEGREES(ACOS(SIN(RADIANS(GG92))))*(COS(RADIANS(90-$B$2)))+((COS(RADIANS(GG92)))*(COS(RADIANS(GG118-$B$3))))*(SIN(RADIANS(90-$B$2))))))^2)*((SIN(RADIANS(90-GG92)))^3)))+(GG66*(((COS(RADIANS(DEGREES(ACOS(SIN(RADIANS(GG92))))*(COS(RADIANS(90-$B$2)))+((COS(RADIANS(GG92)))*(COS(RADIANS(GG118-$B$3))))*(SIN(RADIANS(90-$B$2)))))))/(SIN(RADIANS(GG92)))))+(0.5*0.25*(1-(COS(RADIANS(90-$B$2))))*(GG40+GG66)))</f>
        <v>3.9115639105232018E-2</v>
      </c>
      <c r="GH14" s="26">
        <f t="shared" si="71"/>
        <v>0.34573282095766955</v>
      </c>
      <c r="GI14" s="26">
        <f t="shared" si="47"/>
        <v>0.92889364456654377</v>
      </c>
      <c r="GJ14" s="26">
        <f t="shared" si="27"/>
        <v>1.2495389697304853</v>
      </c>
      <c r="GK14" s="26">
        <f t="shared" si="27"/>
        <v>1.330072253982209</v>
      </c>
      <c r="GL14" s="26">
        <f t="shared" si="27"/>
        <v>1.3013976279809578</v>
      </c>
      <c r="GM14" s="26">
        <f t="shared" si="48"/>
        <v>1.1190404646860166</v>
      </c>
      <c r="GN14" s="26">
        <f t="shared" si="72"/>
        <v>0.72784925427761848</v>
      </c>
      <c r="GO14" s="26">
        <f t="shared" ref="GO14:GO22" si="95">(1/1000)*$B$1*0.15*(((GO66)*((1+COS(RADIANS(90-$B$2)))/2)*(1+(1-((GO66/(GO40+GO66))^2))*((SIN(RADIANS($B$2/2)))^3))*(1+(1-((GO66/(GO40+GO66))^2))*((COS(RADIANS(DEGREES(ACOS(SIN(RADIANS(GO92))))*(COS(RADIANS(90-$B$2)))+((COS(RADIANS(GO92)))*(COS(RADIANS(GO118-$B$3))))*(SIN(RADIANS(90-$B$2))))))^2)*((SIN(RADIANS(90-GO92)))^3)))+(GO66*(((COS(RADIANS(DEGREES(ACOS(SIN(RADIANS(GO92))))*(COS(RADIANS(90-$B$2)))+((COS(RADIANS(GO92)))*(COS(RADIANS(GO118-$B$3))))*(SIN(RADIANS(90-$B$2)))))))/(SIN(RADIANS(GO92)))))+(0.5*0.25*(1-(COS(RADIANS(90-$B$2))))*(GO40+GO66)))</f>
        <v>0.30759579378814328</v>
      </c>
      <c r="GP14" s="26">
        <v>0</v>
      </c>
      <c r="GQ14" s="26">
        <v>0</v>
      </c>
      <c r="GS14" s="66">
        <v>0.33333333333333298</v>
      </c>
      <c r="GT14" s="26">
        <v>0</v>
      </c>
      <c r="GU14" s="26">
        <f t="shared" ref="GU14:GU23" si="96">(1/1000)*$B$1*0.15*(((GU66)*((1+COS(RADIANS(90-$B$2)))/2)*(1+(1-((GU66/(GU40+GU66))^2))*((SIN(RADIANS($B$2/2)))^3))*(1+(1-((GU66/(GU40+GU66))^2))*((COS(RADIANS(DEGREES(ACOS(SIN(RADIANS(GU92))))*(COS(RADIANS(90-$B$2)))+((COS(RADIANS(GU92)))*(COS(RADIANS(GU118-$B$3))))*(SIN(RADIANS(90-$B$2))))))^2)*((SIN(RADIANS(90-GU92)))^3)))+(GU66*(((COS(RADIANS(DEGREES(ACOS(SIN(RADIANS(GU92))))*(COS(RADIANS(90-$B$2)))+((COS(RADIANS(GU92)))*(COS(RADIANS(GU118-$B$3))))*(SIN(RADIANS(90-$B$2)))))))/(SIN(RADIANS(GU92)))))+(0.5*0.25*(1-(COS(RADIANS(90-$B$2))))*(GU40+GU66)))</f>
        <v>4.1860689534970665E-2</v>
      </c>
      <c r="GV14" s="26">
        <f t="shared" si="73"/>
        <v>0.45683033883579288</v>
      </c>
      <c r="GW14" s="26">
        <f t="shared" si="49"/>
        <v>1.0360059607621426</v>
      </c>
      <c r="GX14" s="26">
        <f t="shared" si="28"/>
        <v>1.3384665941625435</v>
      </c>
      <c r="GY14" s="26">
        <f t="shared" si="9"/>
        <v>1.3417442957029164</v>
      </c>
      <c r="GZ14" s="26">
        <f t="shared" si="29"/>
        <v>1.3486507651095423</v>
      </c>
      <c r="HA14" s="26">
        <f t="shared" si="50"/>
        <v>1.0589992423387433</v>
      </c>
      <c r="HB14" s="26">
        <f t="shared" si="74"/>
        <v>0.66860389631827366</v>
      </c>
      <c r="HC14" s="26">
        <f t="shared" ref="HC14:HC22" si="97">(1/1000)*$B$1*0.15*(((HC66)*((1+COS(RADIANS(90-$B$2)))/2)*(1+(1-((HC66/(HC40+HC66))^2))*((SIN(RADIANS($B$2/2)))^3))*(1+(1-((HC66/(HC40+HC66))^2))*((COS(RADIANS(DEGREES(ACOS(SIN(RADIANS(HC92))))*(COS(RADIANS(90-$B$2)))+((COS(RADIANS(HC92)))*(COS(RADIANS(HC118-$B$3))))*(SIN(RADIANS(90-$B$2))))))^2)*((SIN(RADIANS(90-HC92)))^3)))+(HC66*(((COS(RADIANS(DEGREES(ACOS(SIN(RADIANS(HC92))))*(COS(RADIANS(90-$B$2)))+((COS(RADIANS(HC92)))*(COS(RADIANS(HC118-$B$3))))*(SIN(RADIANS(90-$B$2)))))))/(SIN(RADIANS(HC92)))))+(0.5*0.25*(1-(COS(RADIANS(90-$B$2))))*(HC40+HC66)))</f>
        <v>0.33260454838737014</v>
      </c>
      <c r="HD14" s="26">
        <v>0</v>
      </c>
      <c r="HE14" s="26">
        <v>0</v>
      </c>
    </row>
    <row r="15" spans="1:213" ht="15.75" thickBot="1" x14ac:dyDescent="0.3">
      <c r="A15" s="38">
        <v>0.375</v>
      </c>
      <c r="B15" s="251">
        <f>INDEX($S$5:$QT$1000,ROW()-4,(MATCH(Tool!$K$5,$S$5:$QT$5,0)+(MATCH(Tool!$K$6,$S$6:$QT$6,0)-1)))</f>
        <v>9.1579105601140173E-2</v>
      </c>
      <c r="C15" s="29"/>
      <c r="D15" s="239">
        <v>0.375</v>
      </c>
      <c r="E15" s="240">
        <f t="shared" ref="E15:E22" si="98">(1/1000)*$B$1*0.15*(((E67)*((1+COS(RADIANS(90-$B$2)))/2)*(1+(1-((E67/(E41+E67))^2))*((SIN(RADIANS($B$2/2)))^3))*(1+(1-((E67/(E41+E67))^2))*((COS(RADIANS(DEGREES(ACOS(SIN(RADIANS(E93))))*(COS(RADIANS(90-$B$2)))+((COS(RADIANS(E93)))*(COS(RADIANS(E119-$B$3))))*(SIN(RADIANS(90-$B$2))))))^2)*((SIN(RADIANS(90-E93)))^3)))+(E67*(((COS(RADIANS(DEGREES(ACOS(SIN(RADIANS(E93))))*(COS(RADIANS(90-$B$2)))+((COS(RADIANS(E93)))*(COS(RADIANS(E119-$B$3))))*(SIN(RADIANS(90-$B$2)))))))/(SIN(RADIANS(E93)))))+(0.5*0.25*(1-(COS(RADIANS(90-$B$2))))*(E41+E67)))</f>
        <v>0.67499900317380279</v>
      </c>
      <c r="F15" s="240">
        <f t="shared" si="75"/>
        <v>0.82367407378285107</v>
      </c>
      <c r="G15" s="240">
        <f t="shared" si="51"/>
        <v>1.2320185592522637</v>
      </c>
      <c r="H15" s="240">
        <f t="shared" si="30"/>
        <v>1.2340417312647158</v>
      </c>
      <c r="I15" s="240">
        <f t="shared" si="10"/>
        <v>1.605822050892274</v>
      </c>
      <c r="J15" s="240">
        <f t="shared" si="10"/>
        <v>1.5577847998129271</v>
      </c>
      <c r="K15" s="240">
        <f t="shared" si="10"/>
        <v>1.6662357511659187</v>
      </c>
      <c r="L15" s="240">
        <f t="shared" si="10"/>
        <v>1.5870875209624891</v>
      </c>
      <c r="M15" s="240">
        <f t="shared" si="31"/>
        <v>1.4095807505341285</v>
      </c>
      <c r="N15" s="240">
        <f t="shared" si="52"/>
        <v>1.6511409203032157</v>
      </c>
      <c r="O15" s="240">
        <f t="shared" ref="O15:P20" si="99">(1/1000)*$B$1*0.15*(((O67)*((1+COS(RADIANS(90-$B$2)))/2)*(1+(1-((O67/(O41+O67))^2))*((SIN(RADIANS($B$2/2)))^3))*(1+(1-((O67/(O41+O67))^2))*((COS(RADIANS(DEGREES(ACOS(SIN(RADIANS(O93))))*(COS(RADIANS(90-$B$2)))+((COS(RADIANS(O93)))*(COS(RADIANS(O119-$B$3))))*(SIN(RADIANS(90-$B$2))))))^2)*((SIN(RADIANS(90-O93)))^3)))+(O67*(((COS(RADIANS(DEGREES(ACOS(SIN(RADIANS(O93))))*(COS(RADIANS(90-$B$2)))+((COS(RADIANS(O93)))*(COS(RADIANS(O119-$B$3))))*(SIN(RADIANS(90-$B$2)))))))/(SIN(RADIANS(O93)))))+(0.5*0.25*(1-(COS(RADIANS(90-$B$2))))*(O41+O67)))</f>
        <v>1.5921930266910278</v>
      </c>
      <c r="P15" s="240">
        <f t="shared" si="99"/>
        <v>3.6595885975085971</v>
      </c>
      <c r="Q15" s="83"/>
      <c r="R15" s="66">
        <v>0.375</v>
      </c>
      <c r="S15" s="26">
        <f t="shared" ref="S15:S21" si="100">(1/1000)*$B$1*0.15*(((S67)*((1+COS(RADIANS(90-$B$2)))/2)*(1+(1-((S67/(S41+S67))^2))*((SIN(RADIANS($B$2/2)))^3))*(1+(1-((S67/(S41+S67))^2))*((COS(RADIANS(DEGREES(ACOS(SIN(RADIANS(S93))))*(COS(RADIANS(90-$B$2)))+((COS(RADIANS(S93)))*(COS(RADIANS(S119-$B$3))))*(SIN(RADIANS(90-$B$2))))))^2)*((SIN(RADIANS(90-S93)))^3)))+(S67*(((COS(RADIANS(DEGREES(ACOS(SIN(RADIANS(S93))))*(COS(RADIANS(90-$B$2)))+((COS(RADIANS(S93)))*(COS(RADIANS(S119-$B$3))))*(SIN(RADIANS(90-$B$2)))))))/(SIN(RADIANS(S93)))))+(0.5*0.25*(1-(COS(RADIANS(90-$B$2))))*(S41+S67)))</f>
        <v>9.1579105601140173E-2</v>
      </c>
      <c r="T15" s="26">
        <f t="shared" si="76"/>
        <v>0.37128453779492465</v>
      </c>
      <c r="U15" s="26">
        <f t="shared" si="53"/>
        <v>0.93017717796569344</v>
      </c>
      <c r="V15" s="26">
        <f t="shared" si="11"/>
        <v>1.4704530645682912</v>
      </c>
      <c r="W15" s="26">
        <f t="shared" si="1"/>
        <v>1.7285441956111656</v>
      </c>
      <c r="X15" s="26">
        <f t="shared" si="1"/>
        <v>1.900094054773803</v>
      </c>
      <c r="Y15" s="26">
        <f t="shared" si="1"/>
        <v>1.893029802685664</v>
      </c>
      <c r="Z15" s="26">
        <f t="shared" si="12"/>
        <v>1.6040799592838686</v>
      </c>
      <c r="AA15" s="26">
        <f t="shared" si="32"/>
        <v>1.3608262133028926</v>
      </c>
      <c r="AB15" s="26">
        <f t="shared" si="54"/>
        <v>0.85357161279429006</v>
      </c>
      <c r="AC15" s="26">
        <f t="shared" ref="AC15:AD20" si="101">(1/1000)*$B$1*0.15*(((AC67)*((1+COS(RADIANS(90-$B$2)))/2)*(1+(1-((AC67/(AC41+AC67))^2))*((SIN(RADIANS($B$2/2)))^3))*(1+(1-((AC67/(AC41+AC67))^2))*((COS(RADIANS(DEGREES(ACOS(SIN(RADIANS(AC93))))*(COS(RADIANS(90-$B$2)))+((COS(RADIANS(AC93)))*(COS(RADIANS(AC119-$B$3))))*(SIN(RADIANS(90-$B$2))))))^2)*((SIN(RADIANS(90-AC93)))^3)))+(AC67*(((COS(RADIANS(DEGREES(ACOS(SIN(RADIANS(AC93))))*(COS(RADIANS(90-$B$2)))+((COS(RADIANS(AC93)))*(COS(RADIANS(AC119-$B$3))))*(SIN(RADIANS(90-$B$2)))))))/(SIN(RADIANS(AC93)))))+(0.5*0.25*(1-(COS(RADIANS(90-$B$2))))*(AC41+AC67)))</f>
        <v>0.43373201609852546</v>
      </c>
      <c r="AD15" s="26">
        <f t="shared" si="101"/>
        <v>7.9658310017387393E-2</v>
      </c>
      <c r="AE15" s="18"/>
      <c r="AF15" s="66">
        <v>0.375</v>
      </c>
      <c r="AG15" s="26">
        <f t="shared" ref="AG15:AG22" si="102">(1/1000)*$B$1*0.15*(((AG67)*((1+COS(RADIANS(90-$B$2)))/2)*(1+(1-((AG67/(AG41+AG67))^2))*((SIN(RADIANS($B$2/2)))^3))*(1+(1-((AG67/(AG41+AG67))^2))*((COS(RADIANS(DEGREES(ACOS(SIN(RADIANS(AG93))))*(COS(RADIANS(90-$B$2)))+((COS(RADIANS(AG93)))*(COS(RADIANS(AG119-$B$3))))*(SIN(RADIANS(90-$B$2))))))^2)*((SIN(RADIANS(90-AG93)))^3)))+(AG67*(((COS(RADIANS(DEGREES(ACOS(SIN(RADIANS(AG93))))*(COS(RADIANS(90-$B$2)))+((COS(RADIANS(AG93)))*(COS(RADIANS(AG119-$B$3))))*(SIN(RADIANS(90-$B$2)))))))/(SIN(RADIANS(AG93)))))+(0.5*0.25*(1-(COS(RADIANS(90-$B$2))))*(AG41+AG67)))</f>
        <v>0.13114739968672984</v>
      </c>
      <c r="AH15" s="26">
        <f t="shared" si="77"/>
        <v>0.36387293043373092</v>
      </c>
      <c r="AI15" s="26">
        <f t="shared" si="55"/>
        <v>0.89992070702145643</v>
      </c>
      <c r="AJ15" s="26">
        <f t="shared" si="33"/>
        <v>1.4088917299270383</v>
      </c>
      <c r="AK15" s="26">
        <f t="shared" si="13"/>
        <v>1.6587856972764168</v>
      </c>
      <c r="AL15" s="26">
        <f t="shared" si="2"/>
        <v>1.6814526068995521</v>
      </c>
      <c r="AM15" s="26">
        <f t="shared" si="14"/>
        <v>1.7008605392706</v>
      </c>
      <c r="AN15" s="26">
        <f t="shared" si="34"/>
        <v>1.6453807845558481</v>
      </c>
      <c r="AO15" s="26">
        <f t="shared" si="34"/>
        <v>1.2151876790957588</v>
      </c>
      <c r="AP15" s="26">
        <f t="shared" si="56"/>
        <v>0.80894334954293157</v>
      </c>
      <c r="AQ15" s="26">
        <f t="shared" si="78"/>
        <v>0.45394218198026764</v>
      </c>
      <c r="AR15" s="26">
        <f t="shared" ref="AR15:AR20" si="103">(1/1000)*$B$1*0.15*(((AR67)*((1+COS(RADIANS(90-$B$2)))/2)*(1+(1-((AR67/(AR41+AR67))^2))*((SIN(RADIANS($B$2/2)))^3))*(1+(1-((AR67/(AR41+AR67))^2))*((COS(RADIANS(DEGREES(ACOS(SIN(RADIANS(AR93))))*(COS(RADIANS(90-$B$2)))+((COS(RADIANS(AR93)))*(COS(RADIANS(AR119-$B$3))))*(SIN(RADIANS(90-$B$2))))))^2)*((SIN(RADIANS(90-AR93)))^3)))+(AR67*(((COS(RADIANS(DEGREES(ACOS(SIN(RADIANS(AR93))))*(COS(RADIANS(90-$B$2)))+((COS(RADIANS(AR93)))*(COS(RADIANS(AR119-$B$3))))*(SIN(RADIANS(90-$B$2)))))))/(SIN(RADIANS(AR93)))))+(0.5*0.25*(1-(COS(RADIANS(90-$B$2))))*(AR41+AR67)))</f>
        <v>0.17001501672091549</v>
      </c>
      <c r="AT15" s="66">
        <v>0.375</v>
      </c>
      <c r="AU15" s="26">
        <f t="shared" ref="AU15:AU22" si="104">(1/1000)*$B$1*0.15*(((AU67)*((1+COS(RADIANS(90-$B$2)))/2)*(1+(1-((AU67/(AU41+AU67))^2))*((SIN(RADIANS($B$2/2)))^3))*(1+(1-((AU67/(AU41+AU67))^2))*((COS(RADIANS(DEGREES(ACOS(SIN(RADIANS(AU93))))*(COS(RADIANS(90-$B$2)))+((COS(RADIANS(AU93)))*(COS(RADIANS(AU119-$B$3))))*(SIN(RADIANS(90-$B$2))))))^2)*((SIN(RADIANS(90-AU93)))^3)))+(AU67*(((COS(RADIANS(DEGREES(ACOS(SIN(RADIANS(AU93))))*(COS(RADIANS(90-$B$2)))+((COS(RADIANS(AU93)))*(COS(RADIANS(AU119-$B$3))))*(SIN(RADIANS(90-$B$2)))))))/(SIN(RADIANS(AU93)))))+(0.5*0.25*(1-(COS(RADIANS(90-$B$2))))*(AU41+AU67)))</f>
        <v>6.720611564144402E-2</v>
      </c>
      <c r="AV15" s="26">
        <f t="shared" si="79"/>
        <v>0.30162513198683977</v>
      </c>
      <c r="AW15" s="26">
        <f t="shared" si="57"/>
        <v>0.87182109141129527</v>
      </c>
      <c r="AX15" s="26">
        <f t="shared" si="35"/>
        <v>1.3303190824394933</v>
      </c>
      <c r="AY15" s="26">
        <f t="shared" si="15"/>
        <v>1.6102017425311494</v>
      </c>
      <c r="AZ15" s="26">
        <f t="shared" si="15"/>
        <v>1.7342002766233502</v>
      </c>
      <c r="BA15" s="26">
        <f t="shared" si="15"/>
        <v>1.6815818175248542</v>
      </c>
      <c r="BB15" s="26">
        <f t="shared" si="36"/>
        <v>1.5896192342846154</v>
      </c>
      <c r="BC15" s="26">
        <f t="shared" si="58"/>
        <v>1.1766734492996498</v>
      </c>
      <c r="BD15" s="26">
        <f t="shared" si="80"/>
        <v>0.75404338080396693</v>
      </c>
      <c r="BE15" s="26">
        <f t="shared" ref="BE15:BF21" si="105">(1/1000)*$B$1*0.15*(((BE67)*((1+COS(RADIANS(90-$B$2)))/2)*(1+(1-((BE67/(BE41+BE67))^2))*((SIN(RADIANS($B$2/2)))^3))*(1+(1-((BE67/(BE41+BE67))^2))*((COS(RADIANS(DEGREES(ACOS(SIN(RADIANS(BE93))))*(COS(RADIANS(90-$B$2)))+((COS(RADIANS(BE93)))*(COS(RADIANS(BE119-$B$3))))*(SIN(RADIANS(90-$B$2))))))^2)*((SIN(RADIANS(90-BE93)))^3)))+(BE67*(((COS(RADIANS(DEGREES(ACOS(SIN(RADIANS(BE93))))*(COS(RADIANS(90-$B$2)))+((COS(RADIANS(BE93)))*(COS(RADIANS(BE119-$B$3))))*(SIN(RADIANS(90-$B$2)))))))/(SIN(RADIANS(BE93)))))+(0.5*0.25*(1-(COS(RADIANS(90-$B$2))))*(BE41+BE67)))</f>
        <v>0.3876663421495396</v>
      </c>
      <c r="BF15" s="26">
        <f t="shared" si="105"/>
        <v>6.5703642443101215E-2</v>
      </c>
      <c r="BH15" s="66">
        <v>0.375</v>
      </c>
      <c r="BI15" s="26">
        <f t="shared" ref="BI15:BI22" si="106">(1/1000)*$B$1*0.15*(((BI67)*((1+COS(RADIANS(90-$B$2)))/2)*(1+(1-((BI67/(BI41+BI67))^2))*((SIN(RADIANS($B$2/2)))^3))*(1+(1-((BI67/(BI41+BI67))^2))*((COS(RADIANS(DEGREES(ACOS(SIN(RADIANS(BI93))))*(COS(RADIANS(90-$B$2)))+((COS(RADIANS(BI93)))*(COS(RADIANS(BI119-$B$3))))*(SIN(RADIANS(90-$B$2))))))^2)*((SIN(RADIANS(90-BI93)))^3)))+(BI67*(((COS(RADIANS(DEGREES(ACOS(SIN(RADIANS(BI93))))*(COS(RADIANS(90-$B$2)))+((COS(RADIANS(BI93)))*(COS(RADIANS(BI119-$B$3))))*(SIN(RADIANS(90-$B$2)))))))/(SIN(RADIANS(BI93)))))+(0.5*0.25*(1-(COS(RADIANS(90-$B$2))))*(BI41+BI67)))</f>
        <v>0.20285269989922941</v>
      </c>
      <c r="BJ15" s="26">
        <f t="shared" si="81"/>
        <v>0.50465751738018805</v>
      </c>
      <c r="BK15" s="26">
        <f t="shared" si="59"/>
        <v>1.1028271202986255</v>
      </c>
      <c r="BL15" s="26">
        <f t="shared" si="37"/>
        <v>1.5464148459459182</v>
      </c>
      <c r="BM15" s="26">
        <f t="shared" si="16"/>
        <v>1.7632622685124637</v>
      </c>
      <c r="BN15" s="26">
        <f t="shared" si="16"/>
        <v>1.9164495550404081</v>
      </c>
      <c r="BO15" s="26">
        <f t="shared" si="16"/>
        <v>1.9192437294757829</v>
      </c>
      <c r="BP15" s="26">
        <f t="shared" si="38"/>
        <v>1.7496912766560087</v>
      </c>
      <c r="BQ15" s="26">
        <f t="shared" si="38"/>
        <v>1.5760013795609134</v>
      </c>
      <c r="BR15" s="26">
        <f t="shared" si="60"/>
        <v>1.0304880848459561</v>
      </c>
      <c r="BS15" s="26">
        <f t="shared" si="82"/>
        <v>0.59827257981962889</v>
      </c>
      <c r="BT15" s="26">
        <f t="shared" ref="BT15:BT21" si="107">(1/1000)*$B$1*0.15*(((BT67)*((1+COS(RADIANS(90-$B$2)))/2)*(1+(1-((BT67/(BT41+BT67))^2))*((SIN(RADIANS($B$2/2)))^3))*(1+(1-((BT67/(BT41+BT67))^2))*((COS(RADIANS(DEGREES(ACOS(SIN(RADIANS(BT93))))*(COS(RADIANS(90-$B$2)))+((COS(RADIANS(BT93)))*(COS(RADIANS(BT119-$B$3))))*(SIN(RADIANS(90-$B$2))))))^2)*((SIN(RADIANS(90-BT93)))^3)))+(BT67*(((COS(RADIANS(DEGREES(ACOS(SIN(RADIANS(BT93))))*(COS(RADIANS(90-$B$2)))+((COS(RADIANS(BT93)))*(COS(RADIANS(BT119-$B$3))))*(SIN(RADIANS(90-$B$2)))))))/(SIN(RADIANS(BT93)))))+(0.5*0.25*(1-(COS(RADIANS(90-$B$2))))*(BT41+BT67)))</f>
        <v>0.20247182587425983</v>
      </c>
      <c r="BU15" s="27"/>
      <c r="BV15" s="66">
        <v>0.375</v>
      </c>
      <c r="BW15" s="26">
        <f t="shared" si="83"/>
        <v>0.20242333927809555</v>
      </c>
      <c r="BX15" s="26">
        <f t="shared" si="83"/>
        <v>0.58397393140634912</v>
      </c>
      <c r="BY15" s="26">
        <f t="shared" si="61"/>
        <v>1.1639451314733218</v>
      </c>
      <c r="BZ15" s="26">
        <f t="shared" si="39"/>
        <v>1.453724142920497</v>
      </c>
      <c r="CA15" s="26">
        <f t="shared" si="17"/>
        <v>1.7028095483421248</v>
      </c>
      <c r="CB15" s="26">
        <f t="shared" si="17"/>
        <v>1.7266524081333452</v>
      </c>
      <c r="CC15" s="26">
        <f t="shared" si="17"/>
        <v>1.744261809308189</v>
      </c>
      <c r="CD15" s="26">
        <f t="shared" si="40"/>
        <v>1.651140942603907</v>
      </c>
      <c r="CE15" s="26">
        <f t="shared" si="40"/>
        <v>1.4816343969848635</v>
      </c>
      <c r="CF15" s="26">
        <f t="shared" si="62"/>
        <v>1.0587392930514365</v>
      </c>
      <c r="CG15" s="26">
        <f t="shared" si="84"/>
        <v>0.57438877821507062</v>
      </c>
      <c r="CH15" s="26">
        <f t="shared" ref="CH15:CH21" si="108">(1/1000)*$B$1*0.15*(((CH67)*((1+COS(RADIANS(90-$B$2)))/2)*(1+(1-((CH67/(CH41+CH67))^2))*((SIN(RADIANS($B$2/2)))^3))*(1+(1-((CH67/(CH41+CH67))^2))*((COS(RADIANS(DEGREES(ACOS(SIN(RADIANS(CH93))))*(COS(RADIANS(90-$B$2)))+((COS(RADIANS(CH93)))*(COS(RADIANS(CH119-$B$3))))*(SIN(RADIANS(90-$B$2))))))^2)*((SIN(RADIANS(90-CH93)))^3)))+(CH67*(((COS(RADIANS(DEGREES(ACOS(SIN(RADIANS(CH93))))*(COS(RADIANS(90-$B$2)))+((COS(RADIANS(CH93)))*(COS(RADIANS(CH119-$B$3))))*(SIN(RADIANS(90-$B$2)))))))/(SIN(RADIANS(CH93)))))+(0.5*0.25*(1-(COS(RADIANS(90-$B$2))))*(CH41+CH67)))</f>
        <v>0.24387253663777869</v>
      </c>
      <c r="CI15" s="18"/>
      <c r="CJ15" s="66">
        <v>0.375</v>
      </c>
      <c r="CK15" s="26">
        <f t="shared" ref="CK15:CK21" si="109">(1/1000)*$B$1*0.15*(((CK67)*((1+COS(RADIANS(90-$B$2)))/2)*(1+(1-((CK67/(CK41+CK67))^2))*((SIN(RADIANS($B$2/2)))^3))*(1+(1-((CK67/(CK41+CK67))^2))*((COS(RADIANS(DEGREES(ACOS(SIN(RADIANS(CK93))))*(COS(RADIANS(90-$B$2)))+((COS(RADIANS(CK93)))*(COS(RADIANS(CK119-$B$3))))*(SIN(RADIANS(90-$B$2))))))^2)*((SIN(RADIANS(90-CK93)))^3)))+(CK67*(((COS(RADIANS(DEGREES(ACOS(SIN(RADIANS(CK93))))*(COS(RADIANS(90-$B$2)))+((COS(RADIANS(CK93)))*(COS(RADIANS(CK119-$B$3))))*(SIN(RADIANS(90-$B$2)))))))/(SIN(RADIANS(CK93)))))+(0.5*0.25*(1-(COS(RADIANS(90-$B$2))))*(CK41+CK67)))</f>
        <v>2.7009228819919556E-2</v>
      </c>
      <c r="CL15" s="26">
        <f t="shared" si="85"/>
        <v>0.16047089428902564</v>
      </c>
      <c r="CM15" s="26">
        <f t="shared" si="63"/>
        <v>0.50095556648560891</v>
      </c>
      <c r="CN15" s="26">
        <f t="shared" si="18"/>
        <v>1.1064823824638819</v>
      </c>
      <c r="CO15" s="26">
        <f t="shared" si="3"/>
        <v>1.440024751203725</v>
      </c>
      <c r="CP15" s="26">
        <f t="shared" si="3"/>
        <v>1.5609641471605846</v>
      </c>
      <c r="CQ15" s="26">
        <f t="shared" si="3"/>
        <v>1.3929119686463214</v>
      </c>
      <c r="CR15" s="26">
        <f t="shared" si="19"/>
        <v>1.3664414601944892</v>
      </c>
      <c r="CS15" s="26">
        <f t="shared" si="41"/>
        <v>0.97251766922574068</v>
      </c>
      <c r="CT15" s="26">
        <f t="shared" si="64"/>
        <v>0.59594949007631237</v>
      </c>
      <c r="CU15" s="26">
        <f t="shared" ref="CU15:CV20" si="110">(1/1000)*$B$1*0.15*(((CU67)*((1+COS(RADIANS(90-$B$2)))/2)*(1+(1-((CU67/(CU41+CU67))^2))*((SIN(RADIANS($B$2/2)))^3))*(1+(1-((CU67/(CU41+CU67))^2))*((COS(RADIANS(DEGREES(ACOS(SIN(RADIANS(CU93))))*(COS(RADIANS(90-$B$2)))+((COS(RADIANS(CU93)))*(COS(RADIANS(CU119-$B$3))))*(SIN(RADIANS(90-$B$2))))))^2)*((SIN(RADIANS(90-CU93)))^3)))+(CU67*(((COS(RADIANS(DEGREES(ACOS(SIN(RADIANS(CU93))))*(COS(RADIANS(90-$B$2)))+((COS(RADIANS(CU93)))*(COS(RADIANS(CU119-$B$3))))*(SIN(RADIANS(90-$B$2)))))))/(SIN(RADIANS(CU93)))))+(0.5*0.25*(1-(COS(RADIANS(90-$B$2))))*(CU41+CU67)))</f>
        <v>0.27887730163317603</v>
      </c>
      <c r="CV15" s="26">
        <f t="shared" si="110"/>
        <v>8.6548625527848019E-2</v>
      </c>
      <c r="CW15" s="83"/>
      <c r="DL15" s="66">
        <v>0.375</v>
      </c>
      <c r="DM15" s="26">
        <f t="shared" ref="DM15:DM21" si="111">(1/1000)*$B$1*0.15*(((DM67)*((1+COS(RADIANS(90-$B$2)))/2)*(1+(1-((DM67/(DM41+DM67))^2))*((SIN(RADIANS($B$2/2)))^3))*(1+(1-((DM67/(DM41+DM67))^2))*((COS(RADIANS(DEGREES(ACOS(SIN(RADIANS(DM93))))*(COS(RADIANS(90-$B$2)))+((COS(RADIANS(DM93)))*(COS(RADIANS(DM119-$B$3))))*(SIN(RADIANS(90-$B$2))))))^2)*((SIN(RADIANS(90-DM93)))^3)))+(DM67*(((COS(RADIANS(DEGREES(ACOS(SIN(RADIANS(DM93))))*(COS(RADIANS(90-$B$2)))+((COS(RADIANS(DM93)))*(COS(RADIANS(DM119-$B$3))))*(SIN(RADIANS(90-$B$2)))))))/(SIN(RADIANS(DM93)))))+(0.5*0.25*(1-(COS(RADIANS(90-$B$2))))*(DM41+DM67)))</f>
        <v>0.21242492015800232</v>
      </c>
      <c r="DN15" s="26">
        <f t="shared" si="86"/>
        <v>0.55941957435987832</v>
      </c>
      <c r="DO15" s="26">
        <f t="shared" si="65"/>
        <v>0.98377820076013278</v>
      </c>
      <c r="DP15" s="26">
        <f t="shared" si="20"/>
        <v>1.4234506496986814</v>
      </c>
      <c r="DQ15" s="26">
        <f t="shared" si="20"/>
        <v>1.6004098912969644</v>
      </c>
      <c r="DR15" s="26">
        <f t="shared" si="4"/>
        <v>1.7576197902796293</v>
      </c>
      <c r="DS15" s="26">
        <f t="shared" si="21"/>
        <v>1.873724919941447</v>
      </c>
      <c r="DT15" s="26">
        <f t="shared" si="21"/>
        <v>1.7184681073011743</v>
      </c>
      <c r="DU15" s="26">
        <f t="shared" si="42"/>
        <v>1.3386790197616647</v>
      </c>
      <c r="DV15" s="26">
        <f t="shared" si="66"/>
        <v>0.86227267152735154</v>
      </c>
      <c r="DW15" s="26">
        <f t="shared" si="87"/>
        <v>0.50226352115130168</v>
      </c>
      <c r="DX15" s="26">
        <f t="shared" ref="DX15:DX21" si="112">(1/1000)*$B$1*0.15*(((DX67)*((1+COS(RADIANS(90-$B$2)))/2)*(1+(1-((DX67/(DX41+DX67))^2))*((SIN(RADIANS($B$2/2)))^3))*(1+(1-((DX67/(DX41+DX67))^2))*((COS(RADIANS(DEGREES(ACOS(SIN(RADIANS(DX93))))*(COS(RADIANS(90-$B$2)))+((COS(RADIANS(DX93)))*(COS(RADIANS(DX119-$B$3))))*(SIN(RADIANS(90-$B$2))))))^2)*((SIN(RADIANS(90-DX93)))^3)))+(DX67*(((COS(RADIANS(DEGREES(ACOS(SIN(RADIANS(DX93))))*(COS(RADIANS(90-$B$2)))+((COS(RADIANS(DX93)))*(COS(RADIANS(DX119-$B$3))))*(SIN(RADIANS(90-$B$2)))))))/(SIN(RADIANS(DX93)))))+(0.5*0.25*(1-(COS(RADIANS(90-$B$2))))*(DX41+DX67)))</f>
        <v>0.20177590706604864</v>
      </c>
      <c r="DY15" s="83"/>
      <c r="DZ15" s="66">
        <v>0.375</v>
      </c>
      <c r="EA15" s="26">
        <f>(1/1000)*$B$1*0.15*(((EA67)*((1+COS(RADIANS(90-$B$2)))/2)*(1+(1-((EA67/(EA41+EA67))^2))*((SIN(RADIANS($B$2/2)))^3))*(1+(1-((EA67/(EA41+EA67))^2))*((COS(RADIANS(DEGREES(ACOS(SIN(RADIANS(EA93))))*(COS(RADIANS(90-$B$2)))+((COS(RADIANS(EA93)))*(COS(RADIANS(EA119-$B$3))))*(SIN(RADIANS(90-$B$2))))))^2)*((SIN(RADIANS(90-EA93)))^3)))+(EA67*(((COS(RADIANS(DEGREES(ACOS(SIN(RADIANS(EA93))))*(COS(RADIANS(90-$B$2)))+((COS(RADIANS(EA93)))*(COS(RADIANS(EA119-$B$3))))*(SIN(RADIANS(90-$B$2)))))))/(SIN(RADIANS(EA93)))))+(0.5*0.25*(1-(COS(RADIANS(90-$B$2))))*(EA41+EA67)))</f>
        <v>5.0214923779544427E-3</v>
      </c>
      <c r="EB15" s="26">
        <f t="shared" ref="EB15:EL15" si="113">(1/1000)*$B$1*0.15*(((EB67)*((1+COS(RADIANS(90-$B$2)))/2)*(1+(1-((EB67/(EB41+EB67))^2))*((SIN(RADIANS($B$2/2)))^3))*(1+(1-((EB67/(EB41+EB67))^2))*((COS(RADIANS(DEGREES(ACOS(SIN(RADIANS(EB93))))*(COS(RADIANS(90-$B$2)))+((COS(RADIANS(EB93)))*(COS(RADIANS(EB119-$B$3))))*(SIN(RADIANS(90-$B$2))))))^2)*((SIN(RADIANS(90-EB93)))^3)))+(EB67*(((COS(RADIANS(DEGREES(ACOS(SIN(RADIANS(EB93))))*(COS(RADIANS(90-$B$2)))+((COS(RADIANS(EB93)))*(COS(RADIANS(EB119-$B$3))))*(SIN(RADIANS(90-$B$2)))))))/(SIN(RADIANS(EB93)))))+(0.5*0.25*(1-(COS(RADIANS(90-$B$2))))*(EB41+EB67)))</f>
        <v>0.27956468719031391</v>
      </c>
      <c r="EC15" s="26">
        <f t="shared" si="113"/>
        <v>0.55844152431782346</v>
      </c>
      <c r="ED15" s="26">
        <f t="shared" si="113"/>
        <v>1.1023509438535557</v>
      </c>
      <c r="EE15" s="26">
        <f t="shared" si="113"/>
        <v>1.414867800739966</v>
      </c>
      <c r="EF15" s="26">
        <f t="shared" si="113"/>
        <v>1.4462392449157875</v>
      </c>
      <c r="EG15" s="26">
        <f t="shared" si="113"/>
        <v>1.365999927380608</v>
      </c>
      <c r="EH15" s="26">
        <f t="shared" si="113"/>
        <v>1.3832149710882076</v>
      </c>
      <c r="EI15" s="26">
        <f t="shared" si="113"/>
        <v>1.2750997186504722</v>
      </c>
      <c r="EJ15" s="26">
        <f t="shared" si="113"/>
        <v>0.98981628033982716</v>
      </c>
      <c r="EK15" s="26">
        <f t="shared" si="113"/>
        <v>0.73198599719947344</v>
      </c>
      <c r="EL15" s="26">
        <f t="shared" si="113"/>
        <v>0.78506518099789102</v>
      </c>
      <c r="EM15" s="83"/>
      <c r="EN15" s="27"/>
      <c r="EO15" s="66">
        <v>0.375</v>
      </c>
      <c r="EP15" s="26">
        <f t="shared" si="88"/>
        <v>0.3107436817853364</v>
      </c>
      <c r="EQ15" s="26">
        <f t="shared" si="88"/>
        <v>0.62708420884962801</v>
      </c>
      <c r="ER15" s="26">
        <f t="shared" si="43"/>
        <v>1.135603632304818</v>
      </c>
      <c r="ES15" s="26">
        <f t="shared" si="22"/>
        <v>1.6479556529024737</v>
      </c>
      <c r="ET15" s="26">
        <f t="shared" si="6"/>
        <v>1.6686423197771569</v>
      </c>
      <c r="EU15" s="26">
        <f t="shared" si="6"/>
        <v>1.9421930713007383</v>
      </c>
      <c r="EV15" s="26">
        <f t="shared" si="6"/>
        <v>1.8830238748031438</v>
      </c>
      <c r="EW15" s="26">
        <f t="shared" si="23"/>
        <v>1.805109986799099</v>
      </c>
      <c r="EX15" s="26">
        <f t="shared" si="44"/>
        <v>1.5055692861774015</v>
      </c>
      <c r="EY15" s="26">
        <f t="shared" si="67"/>
        <v>1.1022307591921756</v>
      </c>
      <c r="EZ15" s="26">
        <f t="shared" si="89"/>
        <v>0.60725301840679324</v>
      </c>
      <c r="FA15" s="26">
        <f t="shared" ref="FA15:FA21" si="114">(1/1000)*$B$1*0.15*(((FA67)*((1+COS(RADIANS(90-$B$2)))/2)*(1+(1-((FA67/(FA41+FA67))^2))*((SIN(RADIANS($B$2/2)))^3))*(1+(1-((FA67/(FA41+FA67))^2))*((COS(RADIANS(DEGREES(ACOS(SIN(RADIANS(FA93))))*(COS(RADIANS(90-$B$2)))+((COS(RADIANS(FA93)))*(COS(RADIANS(FA119-$B$3))))*(SIN(RADIANS(90-$B$2))))))^2)*((SIN(RADIANS(90-FA93)))^3)))+(FA67*(((COS(RADIANS(DEGREES(ACOS(SIN(RADIANS(FA93))))*(COS(RADIANS(90-$B$2)))+((COS(RADIANS(FA93)))*(COS(RADIANS(FA119-$B$3))))*(SIN(RADIANS(90-$B$2)))))))/(SIN(RADIANS(FA93)))))+(0.5*0.25*(1-(COS(RADIANS(90-$B$2))))*(FA41+FA67)))</f>
        <v>0.27341562767708028</v>
      </c>
      <c r="FC15" s="66">
        <v>0.375</v>
      </c>
      <c r="FD15" s="26">
        <f t="shared" ref="FD15:FD21" si="115">(1/1000)*$B$1*0.15*(((FD67)*((1+COS(RADIANS(90-$B$2)))/2)*(1+(1-((FD67/(FD41+FD67))^2))*((SIN(RADIANS($B$2/2)))^3))*(1+(1-((FD67/(FD41+FD67))^2))*((COS(RADIANS(DEGREES(ACOS(SIN(RADIANS(FD93))))*(COS(RADIANS(90-$B$2)))+((COS(RADIANS(FD93)))*(COS(RADIANS(FD119-$B$3))))*(SIN(RADIANS(90-$B$2))))))^2)*((SIN(RADIANS(90-FD93)))^3)))+(FD67*(((COS(RADIANS(DEGREES(ACOS(SIN(RADIANS(FD93))))*(COS(RADIANS(90-$B$2)))+((COS(RADIANS(FD93)))*(COS(RADIANS(FD119-$B$3))))*(SIN(RADIANS(90-$B$2)))))))/(SIN(RADIANS(FD93)))))+(0.5*0.25*(1-(COS(RADIANS(90-$B$2))))*(FD41+FD67)))</f>
        <v>0.40951318994291264</v>
      </c>
      <c r="FE15" s="26">
        <f t="shared" si="90"/>
        <v>0.36793438202876516</v>
      </c>
      <c r="FF15" s="26">
        <f t="shared" si="68"/>
        <v>0.78601853675345867</v>
      </c>
      <c r="FG15" s="26">
        <f t="shared" si="24"/>
        <v>1.3188221662526622</v>
      </c>
      <c r="FH15" s="26">
        <f t="shared" si="7"/>
        <v>1.5416148457539793</v>
      </c>
      <c r="FI15" s="26">
        <f t="shared" si="0"/>
        <v>1.4969776488778563</v>
      </c>
      <c r="FJ15" s="26">
        <f t="shared" si="8"/>
        <v>1.3594091747127006</v>
      </c>
      <c r="FK15" s="26">
        <f t="shared" si="25"/>
        <v>1.312938616538883</v>
      </c>
      <c r="FL15" s="26">
        <f t="shared" si="45"/>
        <v>1.0830172009519075</v>
      </c>
      <c r="FM15" s="26">
        <f t="shared" si="91"/>
        <v>0.67118835577003655</v>
      </c>
      <c r="FN15" s="26">
        <f t="shared" ref="FN15:FN20" si="116">(1/1000)*$B$1*0.15*(((FN67)*((1+COS(RADIANS(90-$B$2)))/2)*(1+(1-((FN67/(FN41+FN67))^2))*((SIN(RADIANS($B$2/2)))^3))*(1+(1-((FN67/(FN41+FN67))^2))*((COS(RADIANS(DEGREES(ACOS(SIN(RADIANS(FN93))))*(COS(RADIANS(90-$B$2)))+((COS(RADIANS(FN93)))*(COS(RADIANS(FN119-$B$3))))*(SIN(RADIANS(90-$B$2))))))^2)*((SIN(RADIANS(90-FN93)))^3)))+(FN67*(((COS(RADIANS(DEGREES(ACOS(SIN(RADIANS(FN93))))*(COS(RADIANS(90-$B$2)))+((COS(RADIANS(FN93)))*(COS(RADIANS(FN119-$B$3))))*(SIN(RADIANS(90-$B$2)))))))/(SIN(RADIANS(FN93)))))+(0.5*0.25*(1-(COS(RADIANS(90-$B$2))))*(FN41+FN67)))</f>
        <v>0.55356058350571147</v>
      </c>
      <c r="FO15" s="26">
        <v>0</v>
      </c>
      <c r="FQ15" s="66">
        <v>0.375</v>
      </c>
      <c r="FR15" s="26">
        <f t="shared" ref="FR15:FR22" si="117">(1/1000)*$B$1*0.15*(((FR67)*((1+COS(RADIANS(90-$B$2)))/2)*(1+(1-((FR67/(FR41+FR67))^2))*((SIN(RADIANS($B$2/2)))^3))*(1+(1-((FR67/(FR41+FR67))^2))*((COS(RADIANS(DEGREES(ACOS(SIN(RADIANS(FR93))))*(COS(RADIANS(90-$B$2)))+((COS(RADIANS(FR93)))*(COS(RADIANS(FR119-$B$3))))*(SIN(RADIANS(90-$B$2))))))^2)*((SIN(RADIANS(90-FR93)))^3)))+(FR67*(((COS(RADIANS(DEGREES(ACOS(SIN(RADIANS(FR93))))*(COS(RADIANS(90-$B$2)))+((COS(RADIANS(FR93)))*(COS(RADIANS(FR119-$B$3))))*(SIN(RADIANS(90-$B$2)))))))/(SIN(RADIANS(FR93)))))+(0.5*0.25*(1-(COS(RADIANS(90-$B$2))))*(FR41+FR67)))</f>
        <v>0.28027919770194964</v>
      </c>
      <c r="FS15" s="26">
        <f t="shared" si="92"/>
        <v>0.50594422049368171</v>
      </c>
      <c r="FT15" s="26">
        <f t="shared" si="69"/>
        <v>1.042677956426967</v>
      </c>
      <c r="FU15" s="26">
        <f t="shared" si="26"/>
        <v>1.418887116628305</v>
      </c>
      <c r="FV15" s="26">
        <f t="shared" si="26"/>
        <v>1.6928420726186926</v>
      </c>
      <c r="FW15" s="26">
        <f t="shared" si="26"/>
        <v>1.8574880251005594</v>
      </c>
      <c r="FX15" s="26">
        <f t="shared" si="26"/>
        <v>1.7213166869444287</v>
      </c>
      <c r="FY15" s="26">
        <f t="shared" si="26"/>
        <v>1.5498819664665329</v>
      </c>
      <c r="FZ15" s="26">
        <f t="shared" si="46"/>
        <v>1.3622958469358719</v>
      </c>
      <c r="GA15" s="26">
        <f t="shared" si="70"/>
        <v>0.9899928773506117</v>
      </c>
      <c r="GB15" s="26">
        <f t="shared" si="93"/>
        <v>0.69846376802162724</v>
      </c>
      <c r="GC15" s="26">
        <f t="shared" ref="GC15:GC21" si="118">(1/1000)*$B$1*0.15*(((GC67)*((1+COS(RADIANS(90-$B$2)))/2)*(1+(1-((GC67/(GC41+GC67))^2))*((SIN(RADIANS($B$2/2)))^3))*(1+(1-((GC67/(GC41+GC67))^2))*((COS(RADIANS(DEGREES(ACOS(SIN(RADIANS(GC93))))*(COS(RADIANS(90-$B$2)))+((COS(RADIANS(GC93)))*(COS(RADIANS(GC119-$B$3))))*(SIN(RADIANS(90-$B$2))))))^2)*((SIN(RADIANS(90-GC93)))^3)))+(GC67*(((COS(RADIANS(DEGREES(ACOS(SIN(RADIANS(GC93))))*(COS(RADIANS(90-$B$2)))+((COS(RADIANS(GC93)))*(COS(RADIANS(GC119-$B$3))))*(SIN(RADIANS(90-$B$2)))))))/(SIN(RADIANS(GC93)))))+(0.5*0.25*(1-(COS(RADIANS(90-$B$2))))*(GC41+GC67)))</f>
        <v>0.25843872841280535</v>
      </c>
      <c r="GE15" s="66">
        <v>0.375</v>
      </c>
      <c r="GF15" s="26">
        <f t="shared" ref="GF15:GF22" si="119">(1/1000)*$B$1*0.15*(((GF67)*((1+COS(RADIANS(90-$B$2)))/2)*(1+(1-((GF67/(GF41+GF67))^2))*((SIN(RADIANS($B$2/2)))^3))*(1+(1-((GF67/(GF41+GF67))^2))*((COS(RADIANS(DEGREES(ACOS(SIN(RADIANS(GF93))))*(COS(RADIANS(90-$B$2)))+((COS(RADIANS(GF93)))*(COS(RADIANS(GF119-$B$3))))*(SIN(RADIANS(90-$B$2))))))^2)*((SIN(RADIANS(90-GF93)))^3)))+(GF67*(((COS(RADIANS(DEGREES(ACOS(SIN(RADIANS(GF93))))*(COS(RADIANS(90-$B$2)))+((COS(RADIANS(GF93)))*(COS(RADIANS(GF119-$B$3))))*(SIN(RADIANS(90-$B$2)))))))/(SIN(RADIANS(GF93)))))+(0.5*0.25*(1-(COS(RADIANS(90-$B$2))))*(GF41+GF67)))</f>
        <v>3.8648100851250158E-2</v>
      </c>
      <c r="GG15" s="26">
        <f t="shared" si="94"/>
        <v>0.3036308416374085</v>
      </c>
      <c r="GH15" s="26">
        <f t="shared" si="71"/>
        <v>0.77342738134103306</v>
      </c>
      <c r="GI15" s="26">
        <f t="shared" si="47"/>
        <v>1.2313026456594667</v>
      </c>
      <c r="GJ15" s="26">
        <f t="shared" si="27"/>
        <v>1.5408231741164489</v>
      </c>
      <c r="GK15" s="26">
        <f t="shared" si="27"/>
        <v>1.621162203782254</v>
      </c>
      <c r="GL15" s="26">
        <f t="shared" si="27"/>
        <v>1.5673546356469281</v>
      </c>
      <c r="GM15" s="26">
        <f t="shared" si="48"/>
        <v>1.4433884896475497</v>
      </c>
      <c r="GN15" s="26">
        <f t="shared" si="72"/>
        <v>1.1378046148480887</v>
      </c>
      <c r="GO15" s="26">
        <f t="shared" si="95"/>
        <v>0.70629222316174323</v>
      </c>
      <c r="GP15" s="26">
        <f t="shared" ref="GP15:GQ21" si="120">(1/1000)*$B$1*0.15*(((GP67)*((1+COS(RADIANS(90-$B$2)))/2)*(1+(1-((GP67/(GP41+GP67))^2))*((SIN(RADIANS($B$2/2)))^3))*(1+(1-((GP67/(GP41+GP67))^2))*((COS(RADIANS(DEGREES(ACOS(SIN(RADIANS(GP93))))*(COS(RADIANS(90-$B$2)))+((COS(RADIANS(GP93)))*(COS(RADIANS(GP119-$B$3))))*(SIN(RADIANS(90-$B$2))))))^2)*((SIN(RADIANS(90-GP93)))^3)))+(GP67*(((COS(RADIANS(DEGREES(ACOS(SIN(RADIANS(GP93))))*(COS(RADIANS(90-$B$2)))+((COS(RADIANS(GP93)))*(COS(RADIANS(GP119-$B$3))))*(SIN(RADIANS(90-$B$2)))))))/(SIN(RADIANS(GP93)))))+(0.5*0.25*(1-(COS(RADIANS(90-$B$2))))*(GP41+GP67)))</f>
        <v>0.30911137362090041</v>
      </c>
      <c r="GQ15" s="26">
        <f t="shared" si="120"/>
        <v>0.11020372468553048</v>
      </c>
      <c r="GS15" s="66">
        <v>0.375</v>
      </c>
      <c r="GT15" s="26">
        <f t="shared" ref="GT15:GT21" si="121">(1/1000)*$B$1*0.15*(((GT67)*((1+COS(RADIANS(90-$B$2)))/2)*(1+(1-((GT67/(GT41+GT67))^2))*((SIN(RADIANS($B$2/2)))^3))*(1+(1-((GT67/(GT41+GT67))^2))*((COS(RADIANS(DEGREES(ACOS(SIN(RADIANS(GT93))))*(COS(RADIANS(90-$B$2)))+((COS(RADIANS(GT93)))*(COS(RADIANS(GT119-$B$3))))*(SIN(RADIANS(90-$B$2))))))^2)*((SIN(RADIANS(90-GT93)))^3)))+(GT67*(((COS(RADIANS(DEGREES(ACOS(SIN(RADIANS(GT93))))*(COS(RADIANS(90-$B$2)))+((COS(RADIANS(GT93)))*(COS(RADIANS(GT119-$B$3))))*(SIN(RADIANS(90-$B$2)))))))/(SIN(RADIANS(GT93)))))+(0.5*0.25*(1-(COS(RADIANS(90-$B$2))))*(GT41+GT67)))</f>
        <v>4.4796630298641962E-2</v>
      </c>
      <c r="GU15" s="26">
        <f t="shared" si="96"/>
        <v>0.27609354933089492</v>
      </c>
      <c r="GV15" s="26">
        <f t="shared" si="73"/>
        <v>0.79572353550332076</v>
      </c>
      <c r="GW15" s="26">
        <f t="shared" si="49"/>
        <v>1.2290745990464749</v>
      </c>
      <c r="GX15" s="26">
        <f t="shared" si="28"/>
        <v>1.6485201218636316</v>
      </c>
      <c r="GY15" s="26">
        <f t="shared" si="9"/>
        <v>1.5051081496705023</v>
      </c>
      <c r="GZ15" s="26">
        <f t="shared" si="29"/>
        <v>1.5428719006238245</v>
      </c>
      <c r="HA15" s="26">
        <f t="shared" si="50"/>
        <v>1.4384491196232005</v>
      </c>
      <c r="HB15" s="26">
        <f t="shared" si="74"/>
        <v>1.1141623139904602</v>
      </c>
      <c r="HC15" s="26">
        <f t="shared" si="97"/>
        <v>0.72667780421416572</v>
      </c>
      <c r="HD15" s="26">
        <f t="shared" ref="HD15:HE21" si="122">(1/1000)*$B$1*0.15*(((HD67)*((1+COS(RADIANS(90-$B$2)))/2)*(1+(1-((HD67/(HD41+HD67))^2))*((SIN(RADIANS($B$2/2)))^3))*(1+(1-((HD67/(HD41+HD67))^2))*((COS(RADIANS(DEGREES(ACOS(SIN(RADIANS(HD93))))*(COS(RADIANS(90-$B$2)))+((COS(RADIANS(HD93)))*(COS(RADIANS(HD119-$B$3))))*(SIN(RADIANS(90-$B$2))))))^2)*((SIN(RADIANS(90-HD93)))^3)))+(HD67*(((COS(RADIANS(DEGREES(ACOS(SIN(RADIANS(HD93))))*(COS(RADIANS(90-$B$2)))+((COS(RADIANS(HD93)))*(COS(RADIANS(HD119-$B$3))))*(SIN(RADIANS(90-$B$2)))))))/(SIN(RADIANS(HD93)))))+(0.5*0.25*(1-(COS(RADIANS(90-$B$2))))*(HD41+HD67)))</f>
        <v>0.33167014385531546</v>
      </c>
      <c r="HE15" s="26">
        <f t="shared" si="122"/>
        <v>8.3110000265108161E-2</v>
      </c>
    </row>
    <row r="16" spans="1:213" ht="15.75" thickBot="1" x14ac:dyDescent="0.3">
      <c r="A16" s="38">
        <v>0.41666666666666702</v>
      </c>
      <c r="B16" s="251">
        <f>INDEX($S$5:$QT$1000,ROW()-4,(MATCH(Tool!$K$5,$S$5:$QT$5,0)+(MATCH(Tool!$K$6,$S$6:$QT$6,0)-1)))</f>
        <v>0.40996609663509087</v>
      </c>
      <c r="C16" s="29"/>
      <c r="D16" s="239">
        <v>0.41666666666666702</v>
      </c>
      <c r="E16" s="240">
        <f t="shared" si="98"/>
        <v>0.90137267246952502</v>
      </c>
      <c r="F16" s="240">
        <f t="shared" si="75"/>
        <v>1.0142067764196896</v>
      </c>
      <c r="G16" s="240">
        <f t="shared" si="51"/>
        <v>1.314237460680225</v>
      </c>
      <c r="H16" s="240">
        <f t="shared" si="30"/>
        <v>1.3490065391547552</v>
      </c>
      <c r="I16" s="240">
        <f t="shared" si="10"/>
        <v>1.2664087051170239</v>
      </c>
      <c r="J16" s="240">
        <f t="shared" si="10"/>
        <v>1.2752300477473764</v>
      </c>
      <c r="K16" s="240">
        <f t="shared" si="10"/>
        <v>1.2819685133409529</v>
      </c>
      <c r="L16" s="240">
        <f t="shared" si="10"/>
        <v>1.3737600854227818</v>
      </c>
      <c r="M16" s="240">
        <f t="shared" si="31"/>
        <v>1.4371954913940526</v>
      </c>
      <c r="N16" s="240">
        <f t="shared" si="52"/>
        <v>1.6352237749321872</v>
      </c>
      <c r="O16" s="240">
        <f t="shared" si="99"/>
        <v>1.2781041259755674</v>
      </c>
      <c r="P16" s="240">
        <f t="shared" si="99"/>
        <v>1.3717815579668</v>
      </c>
      <c r="Q16" s="83"/>
      <c r="R16" s="66">
        <v>0.41666666666666702</v>
      </c>
      <c r="S16" s="26">
        <f t="shared" si="100"/>
        <v>0.40996609663509087</v>
      </c>
      <c r="T16" s="26">
        <f t="shared" si="76"/>
        <v>0.76569972709796597</v>
      </c>
      <c r="U16" s="26">
        <f t="shared" si="53"/>
        <v>1.2973679069108122</v>
      </c>
      <c r="V16" s="26">
        <f t="shared" si="11"/>
        <v>1.7946212327664539</v>
      </c>
      <c r="W16" s="26">
        <f t="shared" si="1"/>
        <v>1.9512596764393932</v>
      </c>
      <c r="X16" s="26">
        <f t="shared" si="1"/>
        <v>2.1976683118754372</v>
      </c>
      <c r="Y16" s="26">
        <f t="shared" si="1"/>
        <v>2.0841947894910424</v>
      </c>
      <c r="Z16" s="26">
        <f t="shared" si="12"/>
        <v>1.9497753342406681</v>
      </c>
      <c r="AA16" s="26">
        <f t="shared" si="32"/>
        <v>1.6479673229100968</v>
      </c>
      <c r="AB16" s="26">
        <f t="shared" si="54"/>
        <v>1.1659841928644654</v>
      </c>
      <c r="AC16" s="26">
        <f t="shared" si="101"/>
        <v>0.80522048689271786</v>
      </c>
      <c r="AD16" s="26">
        <f t="shared" si="101"/>
        <v>0.4610823600119468</v>
      </c>
      <c r="AE16" s="18"/>
      <c r="AF16" s="66">
        <v>0.41666666666666702</v>
      </c>
      <c r="AG16" s="26">
        <f t="shared" si="102"/>
        <v>0.45795653158790178</v>
      </c>
      <c r="AH16" s="26">
        <f t="shared" si="77"/>
        <v>0.82537646059892267</v>
      </c>
      <c r="AI16" s="26">
        <f t="shared" si="55"/>
        <v>1.1752802464339194</v>
      </c>
      <c r="AJ16" s="26">
        <f t="shared" si="33"/>
        <v>1.6781909640574311</v>
      </c>
      <c r="AK16" s="26">
        <f t="shared" si="13"/>
        <v>1.8852405981909881</v>
      </c>
      <c r="AL16" s="26">
        <f t="shared" si="2"/>
        <v>1.9388823363885412</v>
      </c>
      <c r="AM16" s="26">
        <f t="shared" si="14"/>
        <v>2.0222873458066606</v>
      </c>
      <c r="AN16" s="26">
        <f t="shared" si="34"/>
        <v>1.9114665673546518</v>
      </c>
      <c r="AO16" s="26">
        <f t="shared" si="34"/>
        <v>1.5632284578687348</v>
      </c>
      <c r="AP16" s="26">
        <f t="shared" si="56"/>
        <v>1.2158756740127852</v>
      </c>
      <c r="AQ16" s="26">
        <f t="shared" si="78"/>
        <v>0.87899917875800693</v>
      </c>
      <c r="AR16" s="26">
        <f t="shared" si="103"/>
        <v>0.47694402054582696</v>
      </c>
      <c r="AT16" s="66">
        <v>0.41666666666666702</v>
      </c>
      <c r="AU16" s="26">
        <f t="shared" si="104"/>
        <v>0.37943700691198545</v>
      </c>
      <c r="AV16" s="26">
        <f t="shared" si="79"/>
        <v>0.72779567371331566</v>
      </c>
      <c r="AW16" s="26">
        <f t="shared" si="57"/>
        <v>1.269567485595996</v>
      </c>
      <c r="AX16" s="26">
        <f t="shared" si="35"/>
        <v>1.7026162256076416</v>
      </c>
      <c r="AY16" s="26">
        <f t="shared" si="15"/>
        <v>1.8649995503008818</v>
      </c>
      <c r="AZ16" s="26">
        <f t="shared" si="15"/>
        <v>2.0075318091597776</v>
      </c>
      <c r="BA16" s="26">
        <f t="shared" si="15"/>
        <v>2.0538537944728721</v>
      </c>
      <c r="BB16" s="26">
        <f t="shared" si="36"/>
        <v>1.8672322492123756</v>
      </c>
      <c r="BC16" s="26">
        <f t="shared" si="58"/>
        <v>1.5588197053092221</v>
      </c>
      <c r="BD16" s="26">
        <f t="shared" si="80"/>
        <v>1.1073153169405157</v>
      </c>
      <c r="BE16" s="26">
        <f t="shared" si="105"/>
        <v>0.74417899261824116</v>
      </c>
      <c r="BF16" s="26">
        <f t="shared" si="105"/>
        <v>0.37248946573668446</v>
      </c>
      <c r="BH16" s="66">
        <v>0.41666666666666702</v>
      </c>
      <c r="BI16" s="26">
        <f t="shared" si="106"/>
        <v>0.629423261744953</v>
      </c>
      <c r="BJ16" s="26">
        <f t="shared" si="81"/>
        <v>0.97490177933626387</v>
      </c>
      <c r="BK16" s="26">
        <f t="shared" si="59"/>
        <v>1.5135757251471571</v>
      </c>
      <c r="BL16" s="26">
        <f t="shared" si="37"/>
        <v>1.8082960894278601</v>
      </c>
      <c r="BM16" s="26">
        <f t="shared" si="16"/>
        <v>2.0266068736805818</v>
      </c>
      <c r="BN16" s="26">
        <f t="shared" si="16"/>
        <v>2.0873140163976696</v>
      </c>
      <c r="BO16" s="26">
        <f t="shared" si="16"/>
        <v>2.1999882187748159</v>
      </c>
      <c r="BP16" s="26">
        <f t="shared" si="38"/>
        <v>1.9702674802241733</v>
      </c>
      <c r="BQ16" s="26">
        <f t="shared" si="38"/>
        <v>1.879003416010838</v>
      </c>
      <c r="BR16" s="26">
        <f t="shared" si="60"/>
        <v>1.3751588431264024</v>
      </c>
      <c r="BS16" s="26">
        <f t="shared" si="82"/>
        <v>0.92797000900144633</v>
      </c>
      <c r="BT16" s="26">
        <f t="shared" si="107"/>
        <v>0.61650189594229221</v>
      </c>
      <c r="BU16" s="27"/>
      <c r="BV16" s="66">
        <v>0.41666666666666702</v>
      </c>
      <c r="BW16" s="26">
        <f t="shared" si="83"/>
        <v>0.68261553814628617</v>
      </c>
      <c r="BX16" s="26">
        <f t="shared" si="83"/>
        <v>1.0168173659578166</v>
      </c>
      <c r="BY16" s="26">
        <f t="shared" si="61"/>
        <v>1.5401069965098122</v>
      </c>
      <c r="BZ16" s="26">
        <f t="shared" si="39"/>
        <v>1.7991150775902185</v>
      </c>
      <c r="CA16" s="26">
        <f t="shared" si="17"/>
        <v>1.9624508093358737</v>
      </c>
      <c r="CB16" s="26">
        <f t="shared" si="17"/>
        <v>1.9943154981386526</v>
      </c>
      <c r="CC16" s="26">
        <f t="shared" si="17"/>
        <v>2.0276273502113211</v>
      </c>
      <c r="CD16" s="26">
        <f t="shared" si="40"/>
        <v>1.7703479400342943</v>
      </c>
      <c r="CE16" s="26">
        <f t="shared" si="40"/>
        <v>1.7138186563984197</v>
      </c>
      <c r="CF16" s="26">
        <f t="shared" si="62"/>
        <v>1.441959149991715</v>
      </c>
      <c r="CG16" s="26">
        <f t="shared" si="84"/>
        <v>0.98155207132856492</v>
      </c>
      <c r="CH16" s="26">
        <f t="shared" si="108"/>
        <v>0.66748133083921979</v>
      </c>
      <c r="CI16" s="18"/>
      <c r="CJ16" s="66">
        <v>0.41666666666666702</v>
      </c>
      <c r="CK16" s="26">
        <f t="shared" si="109"/>
        <v>0.16480831984668451</v>
      </c>
      <c r="CL16" s="26">
        <f t="shared" si="85"/>
        <v>0.50863277006205676</v>
      </c>
      <c r="CM16" s="26">
        <f t="shared" si="63"/>
        <v>0.80127253549524202</v>
      </c>
      <c r="CN16" s="26">
        <f t="shared" si="18"/>
        <v>1.3765192056727438</v>
      </c>
      <c r="CO16" s="26">
        <f t="shared" si="3"/>
        <v>1.7060134784994214</v>
      </c>
      <c r="CP16" s="26">
        <f t="shared" si="3"/>
        <v>1.8374478118774753</v>
      </c>
      <c r="CQ16" s="26">
        <f t="shared" si="3"/>
        <v>1.6280255390242586</v>
      </c>
      <c r="CR16" s="26">
        <f t="shared" si="19"/>
        <v>1.6360624530801107</v>
      </c>
      <c r="CS16" s="26">
        <f t="shared" si="41"/>
        <v>1.3082078536387578</v>
      </c>
      <c r="CT16" s="26">
        <f t="shared" si="64"/>
        <v>0.89797333980963912</v>
      </c>
      <c r="CU16" s="26">
        <f t="shared" si="110"/>
        <v>0.51069187806209826</v>
      </c>
      <c r="CV16" s="26">
        <f t="shared" si="110"/>
        <v>0.20509781899308807</v>
      </c>
      <c r="CW16" s="83"/>
      <c r="DL16" s="66">
        <v>0.41666666666666702</v>
      </c>
      <c r="DM16" s="26">
        <f t="shared" si="111"/>
        <v>0.61413312848362778</v>
      </c>
      <c r="DN16" s="26">
        <f t="shared" si="86"/>
        <v>0.93219095463650181</v>
      </c>
      <c r="DO16" s="26">
        <f t="shared" si="65"/>
        <v>1.3560319236284448</v>
      </c>
      <c r="DP16" s="26">
        <f t="shared" si="20"/>
        <v>1.7607713114954777</v>
      </c>
      <c r="DQ16" s="26">
        <f t="shared" si="20"/>
        <v>1.7756510936423411</v>
      </c>
      <c r="DR16" s="26">
        <f t="shared" si="4"/>
        <v>1.9905686696858775</v>
      </c>
      <c r="DS16" s="26">
        <f t="shared" si="21"/>
        <v>2.1499823253567119</v>
      </c>
      <c r="DT16" s="26">
        <f t="shared" si="21"/>
        <v>2.0027837642620376</v>
      </c>
      <c r="DU16" s="26">
        <f t="shared" si="42"/>
        <v>1.6739875732998533</v>
      </c>
      <c r="DV16" s="26">
        <f t="shared" si="66"/>
        <v>1.2153877342096424</v>
      </c>
      <c r="DW16" s="26">
        <f t="shared" si="87"/>
        <v>0.8316192837181019</v>
      </c>
      <c r="DX16" s="26">
        <f t="shared" si="112"/>
        <v>0.52366549615995106</v>
      </c>
      <c r="DY16" s="83"/>
      <c r="DZ16" s="66">
        <v>0.41666666666666702</v>
      </c>
      <c r="EA16" s="26">
        <f t="shared" si="5"/>
        <v>0.15543370483912164</v>
      </c>
      <c r="EB16" s="26">
        <f t="shared" si="5"/>
        <v>0.55348747422802347</v>
      </c>
      <c r="EC16" s="26">
        <f t="shared" si="5"/>
        <v>0.87554319037670392</v>
      </c>
      <c r="ED16" s="26">
        <f t="shared" si="5"/>
        <v>1.5210864809976239</v>
      </c>
      <c r="EE16" s="26">
        <f t="shared" si="5"/>
        <v>1.5847681844619945</v>
      </c>
      <c r="EF16" s="26">
        <f t="shared" si="5"/>
        <v>1.6503219326187319</v>
      </c>
      <c r="EG16" s="26">
        <f t="shared" si="5"/>
        <v>1.6539371597051631</v>
      </c>
      <c r="EH16" s="26">
        <f t="shared" si="5"/>
        <v>1.5248749090187403</v>
      </c>
      <c r="EI16" s="26">
        <f t="shared" si="5"/>
        <v>1.4753762022677761</v>
      </c>
      <c r="EJ16" s="26">
        <f t="shared" si="5"/>
        <v>1.1750767776455404</v>
      </c>
      <c r="EK16" s="26">
        <f t="shared" si="5"/>
        <v>0.87552136908285672</v>
      </c>
      <c r="EL16" s="26">
        <f t="shared" si="5"/>
        <v>0.58631843653664628</v>
      </c>
      <c r="EM16" s="83"/>
      <c r="EN16" s="27"/>
      <c r="EO16" s="66">
        <v>0.41666666666666702</v>
      </c>
      <c r="EP16" s="26">
        <f t="shared" si="88"/>
        <v>0.69451429583586699</v>
      </c>
      <c r="EQ16" s="26">
        <f t="shared" si="88"/>
        <v>0.95083216614114374</v>
      </c>
      <c r="ER16" s="26">
        <f t="shared" si="43"/>
        <v>1.4675817694400923</v>
      </c>
      <c r="ES16" s="26">
        <f t="shared" si="22"/>
        <v>1.9681148778482993</v>
      </c>
      <c r="ET16" s="26">
        <f t="shared" si="6"/>
        <v>1.9520595479116349</v>
      </c>
      <c r="EU16" s="26">
        <f t="shared" si="6"/>
        <v>2.1397989551283665</v>
      </c>
      <c r="EV16" s="26">
        <f t="shared" si="6"/>
        <v>2.0860817027522902</v>
      </c>
      <c r="EW16" s="26">
        <f t="shared" si="23"/>
        <v>2.0596715221357074</v>
      </c>
      <c r="EX16" s="26">
        <f t="shared" si="44"/>
        <v>1.7024573818649511</v>
      </c>
      <c r="EY16" s="26">
        <f t="shared" si="67"/>
        <v>1.4943710658814469</v>
      </c>
      <c r="EZ16" s="26">
        <f t="shared" si="89"/>
        <v>0.93350748982206067</v>
      </c>
      <c r="FA16" s="26">
        <f t="shared" si="114"/>
        <v>0.63344025508638835</v>
      </c>
      <c r="FC16" s="66">
        <v>0.41666666666666702</v>
      </c>
      <c r="FD16" s="26">
        <f t="shared" si="115"/>
        <v>0.36114677269849138</v>
      </c>
      <c r="FE16" s="26">
        <f t="shared" si="90"/>
        <v>0.56407081218502297</v>
      </c>
      <c r="FF16" s="26">
        <f t="shared" si="68"/>
        <v>1.0352435483833351</v>
      </c>
      <c r="FG16" s="26">
        <f t="shared" si="24"/>
        <v>1.579686010683381</v>
      </c>
      <c r="FH16" s="26">
        <f t="shared" si="7"/>
        <v>1.7990077263606743</v>
      </c>
      <c r="FI16" s="26">
        <f t="shared" si="0"/>
        <v>1.7304253737945576</v>
      </c>
      <c r="FJ16" s="26">
        <f t="shared" si="8"/>
        <v>1.6394552563298128</v>
      </c>
      <c r="FK16" s="26">
        <f t="shared" si="25"/>
        <v>1.5843904386728906</v>
      </c>
      <c r="FL16" s="26">
        <f t="shared" si="45"/>
        <v>1.3635440394657667</v>
      </c>
      <c r="FM16" s="26">
        <f t="shared" si="91"/>
        <v>0.87629523411502153</v>
      </c>
      <c r="FN16" s="26">
        <f t="shared" si="116"/>
        <v>0.6939830369210932</v>
      </c>
      <c r="FO16" s="26">
        <f>(1/1000)*$B$1*0.15*(((FO68)*((1+COS(RADIANS(90-$B$2)))/2)*(1+(1-((FO68/(FO42+FO68))^2))*((SIN(RADIANS($B$2/2)))^3))*(1+(1-((FO68/(FO42+FO68))^2))*((COS(RADIANS(DEGREES(ACOS(SIN(RADIANS(FO94))))*(COS(RADIANS(90-$B$2)))+((COS(RADIANS(FO94)))*(COS(RADIANS(FO120-$B$3))))*(SIN(RADIANS(90-$B$2))))))^2)*((SIN(RADIANS(90-FO94)))^3)))+(FO68*(((COS(RADIANS(DEGREES(ACOS(SIN(RADIANS(FO94))))*(COS(RADIANS(90-$B$2)))+((COS(RADIANS(FO94)))*(COS(RADIANS(FO120-$B$3))))*(SIN(RADIANS(90-$B$2)))))))/(SIN(RADIANS(FO94)))))+(0.5*0.25*(1-(COS(RADIANS(90-$B$2))))*(FO42+FO68)))</f>
        <v>0.23829623006103412</v>
      </c>
      <c r="FQ16" s="66">
        <v>0.41666666666666702</v>
      </c>
      <c r="FR16" s="26">
        <f t="shared" si="117"/>
        <v>0.6695738169187182</v>
      </c>
      <c r="FS16" s="26">
        <f t="shared" si="92"/>
        <v>0.82170503999551914</v>
      </c>
      <c r="FT16" s="26">
        <f t="shared" si="69"/>
        <v>1.4443299625572874</v>
      </c>
      <c r="FU16" s="26">
        <f t="shared" si="26"/>
        <v>1.5473846183249265</v>
      </c>
      <c r="FV16" s="26">
        <f t="shared" si="26"/>
        <v>1.8730387191808853</v>
      </c>
      <c r="FW16" s="26">
        <f t="shared" si="26"/>
        <v>2.0489357499066907</v>
      </c>
      <c r="FX16" s="26">
        <f t="shared" si="26"/>
        <v>1.8869837976989738</v>
      </c>
      <c r="FY16" s="26">
        <f t="shared" si="26"/>
        <v>1.7254487147033966</v>
      </c>
      <c r="FZ16" s="26">
        <f t="shared" si="46"/>
        <v>1.6491964972919548</v>
      </c>
      <c r="GA16" s="26">
        <f t="shared" si="70"/>
        <v>1.2218247103819269</v>
      </c>
      <c r="GB16" s="26">
        <f t="shared" si="93"/>
        <v>1.014837544282847</v>
      </c>
      <c r="GC16" s="26">
        <f t="shared" si="118"/>
        <v>0.61714024268519574</v>
      </c>
      <c r="GE16" s="66">
        <v>0.41666666666666702</v>
      </c>
      <c r="GF16" s="26">
        <f t="shared" si="119"/>
        <v>0.32665835683052236</v>
      </c>
      <c r="GG16" s="26">
        <f t="shared" si="94"/>
        <v>0.70259899292774064</v>
      </c>
      <c r="GH16" s="26">
        <f t="shared" si="71"/>
        <v>1.1809512755039988</v>
      </c>
      <c r="GI16" s="26">
        <f t="shared" si="47"/>
        <v>1.5078160154744935</v>
      </c>
      <c r="GJ16" s="26">
        <f t="shared" si="27"/>
        <v>1.7644474555050513</v>
      </c>
      <c r="GK16" s="26">
        <f t="shared" si="27"/>
        <v>1.763027359599646</v>
      </c>
      <c r="GL16" s="26">
        <f t="shared" si="27"/>
        <v>1.8719879559171559</v>
      </c>
      <c r="GM16" s="26">
        <f t="shared" si="48"/>
        <v>1.8091420919264445</v>
      </c>
      <c r="GN16" s="26">
        <f t="shared" si="72"/>
        <v>1.3819070368627293</v>
      </c>
      <c r="GO16" s="26">
        <f t="shared" si="95"/>
        <v>1.135869743615707</v>
      </c>
      <c r="GP16" s="26">
        <f t="shared" si="120"/>
        <v>0.6983363613205178</v>
      </c>
      <c r="GQ16" s="26">
        <f t="shared" si="120"/>
        <v>0.32924852458177817</v>
      </c>
      <c r="GS16" s="66">
        <v>0.41666666666666702</v>
      </c>
      <c r="GT16" s="26">
        <f t="shared" si="121"/>
        <v>0.33380422894844003</v>
      </c>
      <c r="GU16" s="26">
        <f t="shared" si="96"/>
        <v>0.67525534846782842</v>
      </c>
      <c r="GV16" s="26">
        <f t="shared" si="73"/>
        <v>1.1312527466158915</v>
      </c>
      <c r="GW16" s="26">
        <f t="shared" si="49"/>
        <v>1.41997559152812</v>
      </c>
      <c r="GX16" s="26">
        <f t="shared" si="28"/>
        <v>1.8247581908725954</v>
      </c>
      <c r="GY16" s="26">
        <f t="shared" si="9"/>
        <v>1.7501443489089485</v>
      </c>
      <c r="GZ16" s="26">
        <f t="shared" si="29"/>
        <v>1.781478097820036</v>
      </c>
      <c r="HA16" s="26">
        <f t="shared" si="50"/>
        <v>1.6779177870836255</v>
      </c>
      <c r="HB16" s="26">
        <f t="shared" si="74"/>
        <v>1.3909484885605092</v>
      </c>
      <c r="HC16" s="26">
        <f t="shared" si="97"/>
        <v>1.0347973525724525</v>
      </c>
      <c r="HD16" s="26">
        <f t="shared" si="122"/>
        <v>0.6472639273017784</v>
      </c>
      <c r="HE16" s="26">
        <f t="shared" si="122"/>
        <v>0.37146447376630715</v>
      </c>
    </row>
    <row r="17" spans="1:213" ht="15.75" thickBot="1" x14ac:dyDescent="0.3">
      <c r="A17" s="38">
        <v>0.45833333333333298</v>
      </c>
      <c r="B17" s="251">
        <f>INDEX($S$5:$QT$1000,ROW()-4,(MATCH(Tool!$K$5,$S$5:$QT$5,0)+(MATCH(Tool!$K$6,$S$6:$QT$6,0)-1)))</f>
        <v>0.71521360732549921</v>
      </c>
      <c r="C17" s="29"/>
      <c r="D17" s="239">
        <v>0.45833333333333298</v>
      </c>
      <c r="E17" s="240">
        <f t="shared" si="98"/>
        <v>0.98564259935053311</v>
      </c>
      <c r="F17" s="240">
        <f t="shared" si="75"/>
        <v>1.0855854617689473</v>
      </c>
      <c r="G17" s="240">
        <f t="shared" si="51"/>
        <v>1.3994216091133649</v>
      </c>
      <c r="H17" s="240">
        <f t="shared" si="30"/>
        <v>1.3125116595531805</v>
      </c>
      <c r="I17" s="240">
        <f t="shared" si="10"/>
        <v>1.262264972588317</v>
      </c>
      <c r="J17" s="240">
        <f t="shared" si="10"/>
        <v>1.2644556716168218</v>
      </c>
      <c r="K17" s="240">
        <f t="shared" si="10"/>
        <v>1.2772857885414441</v>
      </c>
      <c r="L17" s="240">
        <f t="shared" si="10"/>
        <v>1.301974732404779</v>
      </c>
      <c r="M17" s="240">
        <f t="shared" si="31"/>
        <v>1.4178079596274102</v>
      </c>
      <c r="N17" s="240">
        <f t="shared" si="52"/>
        <v>1.511760511206548</v>
      </c>
      <c r="O17" s="240">
        <f t="shared" si="99"/>
        <v>1.1783577096273774</v>
      </c>
      <c r="P17" s="240">
        <f t="shared" si="99"/>
        <v>1.1130686608759575</v>
      </c>
      <c r="Q17" s="83"/>
      <c r="R17" s="66">
        <v>0.45833333333333298</v>
      </c>
      <c r="S17" s="26">
        <f t="shared" si="100"/>
        <v>0.71521360732549921</v>
      </c>
      <c r="T17" s="26">
        <f t="shared" si="76"/>
        <v>0.98865769649836521</v>
      </c>
      <c r="U17" s="26">
        <f t="shared" si="53"/>
        <v>1.5224342092929315</v>
      </c>
      <c r="V17" s="26">
        <f t="shared" si="11"/>
        <v>1.907927985560383</v>
      </c>
      <c r="W17" s="26">
        <f t="shared" si="1"/>
        <v>2.1904462477866002</v>
      </c>
      <c r="X17" s="26">
        <f t="shared" si="1"/>
        <v>2.4270866452012623</v>
      </c>
      <c r="Y17" s="26">
        <f t="shared" si="1"/>
        <v>2.3787631633138315</v>
      </c>
      <c r="Z17" s="26">
        <f t="shared" si="12"/>
        <v>2.1705992322172953</v>
      </c>
      <c r="AA17" s="26">
        <f t="shared" si="32"/>
        <v>1.8725532524627029</v>
      </c>
      <c r="AB17" s="26">
        <f t="shared" si="54"/>
        <v>1.3703546860421567</v>
      </c>
      <c r="AC17" s="26">
        <f t="shared" si="101"/>
        <v>1.0084902124144097</v>
      </c>
      <c r="AD17" s="26">
        <f t="shared" si="101"/>
        <v>0.7347486697105402</v>
      </c>
      <c r="AE17" s="18"/>
      <c r="AF17" s="66">
        <v>0.45833333333333298</v>
      </c>
      <c r="AG17" s="26">
        <f t="shared" si="102"/>
        <v>0.69196139940328505</v>
      </c>
      <c r="AH17" s="26">
        <f t="shared" si="77"/>
        <v>1.0752837359115786</v>
      </c>
      <c r="AI17" s="26">
        <f t="shared" si="55"/>
        <v>1.4584005210404678</v>
      </c>
      <c r="AJ17" s="26">
        <f t="shared" si="33"/>
        <v>1.8634148264315726</v>
      </c>
      <c r="AK17" s="26">
        <f t="shared" si="13"/>
        <v>2.0418182739416237</v>
      </c>
      <c r="AL17" s="26">
        <f t="shared" si="2"/>
        <v>2.092065792197336</v>
      </c>
      <c r="AM17" s="26">
        <f t="shared" si="14"/>
        <v>2.0838330886759868</v>
      </c>
      <c r="AN17" s="26">
        <f t="shared" si="34"/>
        <v>2.1623272237777771</v>
      </c>
      <c r="AO17" s="26">
        <f t="shared" si="34"/>
        <v>1.8325475465380983</v>
      </c>
      <c r="AP17" s="26">
        <f t="shared" si="56"/>
        <v>1.4616842595806538</v>
      </c>
      <c r="AQ17" s="26">
        <f t="shared" si="78"/>
        <v>1.0839310126328088</v>
      </c>
      <c r="AR17" s="26">
        <f t="shared" si="103"/>
        <v>0.76665970752939494</v>
      </c>
      <c r="AT17" s="66">
        <v>0.45833333333333298</v>
      </c>
      <c r="AU17" s="26">
        <f t="shared" si="104"/>
        <v>0.71948967093263427</v>
      </c>
      <c r="AV17" s="26">
        <f t="shared" si="79"/>
        <v>1.0493948753884217</v>
      </c>
      <c r="AW17" s="26">
        <f t="shared" si="57"/>
        <v>1.552193635069572</v>
      </c>
      <c r="AX17" s="26">
        <f t="shared" si="35"/>
        <v>1.8590703485625948</v>
      </c>
      <c r="AY17" s="26">
        <f t="shared" si="15"/>
        <v>2.1169771925978766</v>
      </c>
      <c r="AZ17" s="26">
        <f t="shared" si="15"/>
        <v>2.2136791377905038</v>
      </c>
      <c r="BA17" s="26">
        <f t="shared" si="15"/>
        <v>2.2260170220840552</v>
      </c>
      <c r="BB17" s="26">
        <f t="shared" si="36"/>
        <v>2.0338602206340743</v>
      </c>
      <c r="BC17" s="26">
        <f t="shared" si="58"/>
        <v>1.9015560697339511</v>
      </c>
      <c r="BD17" s="26">
        <f t="shared" si="80"/>
        <v>1.2899497519788445</v>
      </c>
      <c r="BE17" s="26">
        <f t="shared" si="105"/>
        <v>0.99268601258502043</v>
      </c>
      <c r="BF17" s="26">
        <f t="shared" si="105"/>
        <v>0.645160088538968</v>
      </c>
      <c r="BH17" s="66">
        <v>0.45833333333333298</v>
      </c>
      <c r="BI17" s="26">
        <f t="shared" si="106"/>
        <v>0.85699503903896634</v>
      </c>
      <c r="BJ17" s="26">
        <f t="shared" si="81"/>
        <v>1.2982943354089214</v>
      </c>
      <c r="BK17" s="26">
        <f t="shared" si="59"/>
        <v>1.6028204497720109</v>
      </c>
      <c r="BL17" s="26">
        <f t="shared" si="37"/>
        <v>2.1784240668891686</v>
      </c>
      <c r="BM17" s="26">
        <f t="shared" si="16"/>
        <v>2.2236911731972953</v>
      </c>
      <c r="BN17" s="26">
        <f t="shared" si="16"/>
        <v>2.1552279879010676</v>
      </c>
      <c r="BO17" s="26">
        <f t="shared" si="16"/>
        <v>2.3817942497422409</v>
      </c>
      <c r="BP17" s="26">
        <f t="shared" si="38"/>
        <v>2.1421601676014332</v>
      </c>
      <c r="BQ17" s="26">
        <f t="shared" si="38"/>
        <v>1.9792476217034238</v>
      </c>
      <c r="BR17" s="26">
        <f t="shared" si="60"/>
        <v>1.5842656119631127</v>
      </c>
      <c r="BS17" s="26">
        <f t="shared" si="82"/>
        <v>1.1442182843841953</v>
      </c>
      <c r="BT17" s="26">
        <f t="shared" si="107"/>
        <v>0.89860961678753404</v>
      </c>
      <c r="BU17" s="27"/>
      <c r="BV17" s="66">
        <v>0.45833333333333298</v>
      </c>
      <c r="BW17" s="26">
        <f t="shared" si="83"/>
        <v>1.0148899120635948</v>
      </c>
      <c r="BX17" s="26">
        <f t="shared" si="83"/>
        <v>1.2556647937226622</v>
      </c>
      <c r="BY17" s="26">
        <f t="shared" si="61"/>
        <v>1.6751330173566799</v>
      </c>
      <c r="BZ17" s="26">
        <f t="shared" si="39"/>
        <v>1.7948534906729907</v>
      </c>
      <c r="CA17" s="26">
        <f t="shared" si="17"/>
        <v>1.941215862053679</v>
      </c>
      <c r="CB17" s="26">
        <f t="shared" si="17"/>
        <v>2.0920803399414369</v>
      </c>
      <c r="CC17" s="26">
        <f t="shared" si="17"/>
        <v>2.1366483409601549</v>
      </c>
      <c r="CD17" s="26">
        <f t="shared" si="40"/>
        <v>1.9326920345046694</v>
      </c>
      <c r="CE17" s="26">
        <f t="shared" si="40"/>
        <v>1.9049586185790977</v>
      </c>
      <c r="CF17" s="26">
        <f t="shared" si="62"/>
        <v>1.5834044831508476</v>
      </c>
      <c r="CG17" s="26">
        <f t="shared" si="84"/>
        <v>1.2603893977378773</v>
      </c>
      <c r="CH17" s="26">
        <f t="shared" si="108"/>
        <v>0.95999834277390972</v>
      </c>
      <c r="CI17" s="18"/>
      <c r="CJ17" s="66">
        <v>0.45833333333333298</v>
      </c>
      <c r="CK17" s="26">
        <f t="shared" si="109"/>
        <v>0.45927027223963302</v>
      </c>
      <c r="CL17" s="26">
        <f t="shared" si="85"/>
        <v>0.8600773260862149</v>
      </c>
      <c r="CM17" s="26">
        <f t="shared" si="63"/>
        <v>1.0490963244475902</v>
      </c>
      <c r="CN17" s="26">
        <f t="shared" si="18"/>
        <v>1.6371260105977543</v>
      </c>
      <c r="CO17" s="26">
        <f t="shared" si="3"/>
        <v>1.9029402914407871</v>
      </c>
      <c r="CP17" s="26">
        <f t="shared" si="3"/>
        <v>1.9828789603130512</v>
      </c>
      <c r="CQ17" s="26">
        <f t="shared" si="3"/>
        <v>1.8024769007028867</v>
      </c>
      <c r="CR17" s="26">
        <f t="shared" si="19"/>
        <v>1.756344503362077</v>
      </c>
      <c r="CS17" s="26">
        <f t="shared" si="41"/>
        <v>1.5969861363544253</v>
      </c>
      <c r="CT17" s="26">
        <f t="shared" si="64"/>
        <v>1.172251436007268</v>
      </c>
      <c r="CU17" s="26">
        <f t="shared" si="110"/>
        <v>0.75216679942545217</v>
      </c>
      <c r="CV17" s="26">
        <f t="shared" si="110"/>
        <v>0.48484047132105501</v>
      </c>
      <c r="CW17" s="83"/>
      <c r="DL17" s="66">
        <v>0.45833333333333298</v>
      </c>
      <c r="DM17" s="26">
        <f t="shared" si="111"/>
        <v>0.8189179425233909</v>
      </c>
      <c r="DN17" s="26">
        <f t="shared" si="86"/>
        <v>1.1631572781760502</v>
      </c>
      <c r="DO17" s="26">
        <f t="shared" si="65"/>
        <v>1.6628038482988197</v>
      </c>
      <c r="DP17" s="26">
        <f t="shared" si="20"/>
        <v>1.9076918926789386</v>
      </c>
      <c r="DQ17" s="26">
        <f t="shared" si="20"/>
        <v>2.0518237958510177</v>
      </c>
      <c r="DR17" s="26">
        <f t="shared" si="4"/>
        <v>2.2868488231244073</v>
      </c>
      <c r="DS17" s="26">
        <f t="shared" si="21"/>
        <v>2.3711556771170668</v>
      </c>
      <c r="DT17" s="26">
        <f t="shared" si="21"/>
        <v>2.1724391159512266</v>
      </c>
      <c r="DU17" s="26">
        <f t="shared" si="42"/>
        <v>1.8864158532739645</v>
      </c>
      <c r="DV17" s="26">
        <f t="shared" si="66"/>
        <v>1.502018982541623</v>
      </c>
      <c r="DW17" s="26">
        <f t="shared" si="87"/>
        <v>1.0387282907827178</v>
      </c>
      <c r="DX17" s="26">
        <f t="shared" si="112"/>
        <v>0.68077601491419681</v>
      </c>
      <c r="DY17" s="83"/>
      <c r="DZ17" s="66">
        <v>0.45833333333333298</v>
      </c>
      <c r="EA17" s="26">
        <f t="shared" si="5"/>
        <v>0.36359031556411303</v>
      </c>
      <c r="EB17" s="26">
        <f t="shared" si="5"/>
        <v>0.73573684508221515</v>
      </c>
      <c r="EC17" s="26">
        <f t="shared" si="5"/>
        <v>1.0891905707324105</v>
      </c>
      <c r="ED17" s="26">
        <f t="shared" si="5"/>
        <v>1.6156479944872848</v>
      </c>
      <c r="EE17" s="26">
        <f t="shared" si="5"/>
        <v>1.6558030805814732</v>
      </c>
      <c r="EF17" s="26">
        <f t="shared" si="5"/>
        <v>1.8188876583204947</v>
      </c>
      <c r="EG17" s="26">
        <f t="shared" si="5"/>
        <v>1.818464683384478</v>
      </c>
      <c r="EH17" s="26">
        <f t="shared" si="5"/>
        <v>1.6758504733816244</v>
      </c>
      <c r="EI17" s="26">
        <f t="shared" si="5"/>
        <v>1.5243368438666505</v>
      </c>
      <c r="EJ17" s="26">
        <f t="shared" si="5"/>
        <v>1.3064013617532222</v>
      </c>
      <c r="EK17" s="26">
        <f t="shared" si="5"/>
        <v>0.97997345948271231</v>
      </c>
      <c r="EL17" s="26">
        <f t="shared" si="5"/>
        <v>0.70238839347889193</v>
      </c>
      <c r="EM17" s="83"/>
      <c r="EN17" s="27"/>
      <c r="EO17" s="66">
        <v>0.45833333333333298</v>
      </c>
      <c r="EP17" s="26">
        <f t="shared" si="88"/>
        <v>0.96622122597751625</v>
      </c>
      <c r="EQ17" s="26">
        <f t="shared" si="88"/>
        <v>1.2042556216640197</v>
      </c>
      <c r="ER17" s="26">
        <f t="shared" si="43"/>
        <v>1.7583008717037256</v>
      </c>
      <c r="ES17" s="26">
        <f t="shared" si="22"/>
        <v>2.1064386235621511</v>
      </c>
      <c r="ET17" s="26">
        <f t="shared" si="6"/>
        <v>2.0618947705398343</v>
      </c>
      <c r="EU17" s="26">
        <f t="shared" si="6"/>
        <v>2.1935219286475411</v>
      </c>
      <c r="EV17" s="26">
        <f t="shared" si="6"/>
        <v>2.1221675543341072</v>
      </c>
      <c r="EW17" s="26">
        <f t="shared" si="23"/>
        <v>2.263525565118373</v>
      </c>
      <c r="EX17" s="26">
        <f t="shared" si="44"/>
        <v>1.8820225164261606</v>
      </c>
      <c r="EY17" s="26">
        <f t="shared" si="67"/>
        <v>1.6351177297460731</v>
      </c>
      <c r="EZ17" s="26">
        <f t="shared" si="89"/>
        <v>1.1562528666641927</v>
      </c>
      <c r="FA17" s="26">
        <f t="shared" si="114"/>
        <v>0.93051179546023499</v>
      </c>
      <c r="FC17" s="66">
        <v>0.45833333333333298</v>
      </c>
      <c r="FD17" s="26">
        <f t="shared" si="115"/>
        <v>0.53608914101450278</v>
      </c>
      <c r="FE17" s="26">
        <f t="shared" si="90"/>
        <v>0.74212808781847739</v>
      </c>
      <c r="FF17" s="26">
        <f t="shared" si="68"/>
        <v>1.1635370974932098</v>
      </c>
      <c r="FG17" s="26">
        <f t="shared" si="24"/>
        <v>1.7504999823641745</v>
      </c>
      <c r="FH17" s="26">
        <f t="shared" si="7"/>
        <v>1.9666197023250158</v>
      </c>
      <c r="FI17" s="26">
        <f t="shared" si="0"/>
        <v>1.9161601827711363</v>
      </c>
      <c r="FJ17" s="26">
        <f t="shared" si="8"/>
        <v>1.8435314082576599</v>
      </c>
      <c r="FK17" s="26">
        <f t="shared" si="25"/>
        <v>1.8240914255578331</v>
      </c>
      <c r="FL17" s="26">
        <f t="shared" si="45"/>
        <v>1.5695592114548294</v>
      </c>
      <c r="FM17" s="26">
        <f t="shared" si="91"/>
        <v>1.0301346536626368</v>
      </c>
      <c r="FN17" s="26">
        <f t="shared" si="116"/>
        <v>0.87331040714494157</v>
      </c>
      <c r="FO17" s="26">
        <f>(1/1000)*$B$1*0.15*(((FO69)*((1+COS(RADIANS(90-$B$2)))/2)*(1+(1-((FO69/(FO43+FO69))^2))*((SIN(RADIANS($B$2/2)))^3))*(1+(1-((FO69/(FO43+FO69))^2))*((COS(RADIANS(DEGREES(ACOS(SIN(RADIANS(FO95))))*(COS(RADIANS(90-$B$2)))+((COS(RADIANS(FO95)))*(COS(RADIANS(FO121-$B$3))))*(SIN(RADIANS(90-$B$2))))))^2)*((SIN(RADIANS(90-FO95)))^3)))+(FO69*(((COS(RADIANS(DEGREES(ACOS(SIN(RADIANS(FO95))))*(COS(RADIANS(90-$B$2)))+((COS(RADIANS(FO95)))*(COS(RADIANS(FO121-$B$3))))*(SIN(RADIANS(90-$B$2)))))))/(SIN(RADIANS(FO95)))))+(0.5*0.25*(1-(COS(RADIANS(90-$B$2))))*(FO43+FO69)))</f>
        <v>0.34256654566749611</v>
      </c>
      <c r="FQ17" s="66">
        <v>0.45833333333333298</v>
      </c>
      <c r="FR17" s="26">
        <f t="shared" si="117"/>
        <v>0.76066642167014864</v>
      </c>
      <c r="FS17" s="26">
        <f t="shared" si="92"/>
        <v>0.91308837185898084</v>
      </c>
      <c r="FT17" s="26">
        <f t="shared" si="69"/>
        <v>1.5170512039912691</v>
      </c>
      <c r="FU17" s="26">
        <f t="shared" si="26"/>
        <v>1.5170346088039739</v>
      </c>
      <c r="FV17" s="26">
        <f t="shared" si="26"/>
        <v>1.9870953859979485</v>
      </c>
      <c r="FW17" s="26">
        <f t="shared" si="26"/>
        <v>2.1028435562628944</v>
      </c>
      <c r="FX17" s="26">
        <f t="shared" si="26"/>
        <v>2.0278103623247064</v>
      </c>
      <c r="FY17" s="26">
        <f t="shared" si="26"/>
        <v>1.9088978374090255</v>
      </c>
      <c r="FZ17" s="26">
        <f t="shared" si="46"/>
        <v>1.8094717866695278</v>
      </c>
      <c r="GA17" s="26">
        <f t="shared" si="70"/>
        <v>1.4204105271189233</v>
      </c>
      <c r="GB17" s="26">
        <f t="shared" si="93"/>
        <v>1.2058348741587426</v>
      </c>
      <c r="GC17" s="26">
        <f t="shared" si="118"/>
        <v>0.83906879816629854</v>
      </c>
      <c r="GE17" s="66">
        <v>0.45833333333333298</v>
      </c>
      <c r="GF17" s="26">
        <f t="shared" si="119"/>
        <v>0.6382359033572641</v>
      </c>
      <c r="GG17" s="26">
        <f t="shared" si="94"/>
        <v>0.83872651663423459</v>
      </c>
      <c r="GH17" s="26">
        <f t="shared" si="71"/>
        <v>1.4374690533223948</v>
      </c>
      <c r="GI17" s="26">
        <f t="shared" si="47"/>
        <v>1.7313474307519927</v>
      </c>
      <c r="GJ17" s="26">
        <f t="shared" si="27"/>
        <v>1.9856118377280536</v>
      </c>
      <c r="GK17" s="26">
        <f t="shared" si="27"/>
        <v>1.9809806818461195</v>
      </c>
      <c r="GL17" s="26">
        <f t="shared" si="27"/>
        <v>2.1034504977688449</v>
      </c>
      <c r="GM17" s="26">
        <f t="shared" si="48"/>
        <v>1.996040409810401</v>
      </c>
      <c r="GN17" s="26">
        <f t="shared" si="72"/>
        <v>1.6846431106995685</v>
      </c>
      <c r="GO17" s="26">
        <f t="shared" si="95"/>
        <v>1.3035788894025637</v>
      </c>
      <c r="GP17" s="26">
        <f t="shared" si="120"/>
        <v>0.94401965063845372</v>
      </c>
      <c r="GQ17" s="26">
        <f t="shared" si="120"/>
        <v>0.59433055145821467</v>
      </c>
      <c r="GS17" s="66">
        <v>0.45833333333333298</v>
      </c>
      <c r="GT17" s="26">
        <f t="shared" si="121"/>
        <v>0.63911757544131487</v>
      </c>
      <c r="GU17" s="26">
        <f t="shared" si="96"/>
        <v>0.96389661953871852</v>
      </c>
      <c r="GV17" s="26">
        <f t="shared" si="73"/>
        <v>1.3317439644152591</v>
      </c>
      <c r="GW17" s="26">
        <f t="shared" si="49"/>
        <v>1.657801213479476</v>
      </c>
      <c r="GX17" s="26">
        <f t="shared" si="28"/>
        <v>1.8669172815847328</v>
      </c>
      <c r="GY17" s="26">
        <f t="shared" si="9"/>
        <v>1.8476480099649224</v>
      </c>
      <c r="GZ17" s="26">
        <f t="shared" si="29"/>
        <v>2.0104400336534414</v>
      </c>
      <c r="HA17" s="26">
        <f t="shared" si="50"/>
        <v>1.8012069968435598</v>
      </c>
      <c r="HB17" s="26">
        <f t="shared" si="74"/>
        <v>1.6987802347791592</v>
      </c>
      <c r="HC17" s="26">
        <f t="shared" si="97"/>
        <v>1.2538977083306975</v>
      </c>
      <c r="HD17" s="26">
        <f t="shared" si="122"/>
        <v>0.86009634370915145</v>
      </c>
      <c r="HE17" s="26">
        <f t="shared" si="122"/>
        <v>0.67147214924480314</v>
      </c>
    </row>
    <row r="18" spans="1:213" ht="15.75" thickBot="1" x14ac:dyDescent="0.3">
      <c r="A18" s="38">
        <v>0.5</v>
      </c>
      <c r="B18" s="251">
        <f>INDEX($S$5:$QT$1000,ROW()-4,(MATCH(Tool!$K$5,$S$5:$QT$5,0)+(MATCH(Tool!$K$6,$S$6:$QT$6,0)-1)))</f>
        <v>0.8520231257229377</v>
      </c>
      <c r="C18" s="29"/>
      <c r="D18" s="239">
        <v>0.5</v>
      </c>
      <c r="E18" s="240">
        <f t="shared" si="98"/>
        <v>1.0250974853625012</v>
      </c>
      <c r="F18" s="240">
        <f t="shared" si="75"/>
        <v>1.1091526927134567</v>
      </c>
      <c r="G18" s="240">
        <f t="shared" si="51"/>
        <v>1.3983156068027034</v>
      </c>
      <c r="H18" s="240">
        <f t="shared" si="30"/>
        <v>1.2852638059950481</v>
      </c>
      <c r="I18" s="240">
        <f t="shared" si="10"/>
        <v>1.2594593126569169</v>
      </c>
      <c r="J18" s="240">
        <f t="shared" si="10"/>
        <v>1.2529759044636242</v>
      </c>
      <c r="K18" s="240">
        <f t="shared" si="10"/>
        <v>1.2711802613476948</v>
      </c>
      <c r="L18" s="240">
        <f t="shared" si="10"/>
        <v>1.3079848473021163</v>
      </c>
      <c r="M18" s="240">
        <f t="shared" si="31"/>
        <v>1.3428663649592771</v>
      </c>
      <c r="N18" s="240">
        <f t="shared" si="52"/>
        <v>1.3985390480189444</v>
      </c>
      <c r="O18" s="240">
        <f t="shared" si="99"/>
        <v>1.0553779366855145</v>
      </c>
      <c r="P18" s="240">
        <f t="shared" si="99"/>
        <v>0.9380010688294147</v>
      </c>
      <c r="Q18" s="83"/>
      <c r="R18" s="66">
        <v>0.5</v>
      </c>
      <c r="S18" s="26">
        <f t="shared" si="100"/>
        <v>0.8520231257229377</v>
      </c>
      <c r="T18" s="26">
        <f t="shared" si="76"/>
        <v>1.1701693754800595</v>
      </c>
      <c r="U18" s="26">
        <f t="shared" si="53"/>
        <v>1.702460947982368</v>
      </c>
      <c r="V18" s="26">
        <f t="shared" si="11"/>
        <v>2.1641794646176753</v>
      </c>
      <c r="W18" s="26">
        <f t="shared" si="1"/>
        <v>2.2572848699964392</v>
      </c>
      <c r="X18" s="26">
        <f t="shared" si="1"/>
        <v>2.6058033240933218</v>
      </c>
      <c r="Y18" s="26">
        <f t="shared" si="1"/>
        <v>2.4685968588173832</v>
      </c>
      <c r="Z18" s="26">
        <f t="shared" si="12"/>
        <v>2.2822642366493806</v>
      </c>
      <c r="AA18" s="26">
        <f t="shared" si="32"/>
        <v>1.9725189900329907</v>
      </c>
      <c r="AB18" s="26">
        <f t="shared" si="54"/>
        <v>1.4998741257791051</v>
      </c>
      <c r="AC18" s="26">
        <f t="shared" si="101"/>
        <v>1.1063719630249311</v>
      </c>
      <c r="AD18" s="26">
        <f t="shared" si="101"/>
        <v>0.82977458982308472</v>
      </c>
      <c r="AE18" s="18"/>
      <c r="AF18" s="66">
        <v>0.5</v>
      </c>
      <c r="AG18" s="26">
        <f t="shared" si="102"/>
        <v>0.85811388523475751</v>
      </c>
      <c r="AH18" s="26">
        <f t="shared" si="77"/>
        <v>1.1597447460041668</v>
      </c>
      <c r="AI18" s="26">
        <f t="shared" si="55"/>
        <v>1.6356501814373199</v>
      </c>
      <c r="AJ18" s="26">
        <f t="shared" si="33"/>
        <v>1.9355327779650189</v>
      </c>
      <c r="AK18" s="26">
        <f t="shared" si="13"/>
        <v>2.0552882201829368</v>
      </c>
      <c r="AL18" s="26">
        <f t="shared" si="2"/>
        <v>2.0888390489706192</v>
      </c>
      <c r="AM18" s="26">
        <f t="shared" si="14"/>
        <v>2.15721237245815</v>
      </c>
      <c r="AN18" s="26">
        <f t="shared" si="34"/>
        <v>2.3573911203110143</v>
      </c>
      <c r="AO18" s="26">
        <f t="shared" si="34"/>
        <v>1.9584704259105419</v>
      </c>
      <c r="AP18" s="26">
        <f t="shared" si="56"/>
        <v>1.6597165936033822</v>
      </c>
      <c r="AQ18" s="26">
        <f t="shared" si="78"/>
        <v>1.1773766076449574</v>
      </c>
      <c r="AR18" s="26">
        <f t="shared" si="103"/>
        <v>0.86970995190370393</v>
      </c>
      <c r="AT18" s="66">
        <v>0.5</v>
      </c>
      <c r="AU18" s="26">
        <f t="shared" si="104"/>
        <v>0.89477667797647831</v>
      </c>
      <c r="AV18" s="26">
        <f t="shared" si="79"/>
        <v>1.2274485332405112</v>
      </c>
      <c r="AW18" s="26">
        <f t="shared" si="57"/>
        <v>1.7573680143610166</v>
      </c>
      <c r="AX18" s="26">
        <f t="shared" si="35"/>
        <v>2.0359196455854267</v>
      </c>
      <c r="AY18" s="26">
        <f t="shared" si="15"/>
        <v>2.3446841455284209</v>
      </c>
      <c r="AZ18" s="26">
        <f t="shared" si="15"/>
        <v>2.3134912430736874</v>
      </c>
      <c r="BA18" s="26">
        <f t="shared" si="15"/>
        <v>2.3812895568607497</v>
      </c>
      <c r="BB18" s="26">
        <f t="shared" si="36"/>
        <v>2.1828642399186782</v>
      </c>
      <c r="BC18" s="26">
        <f t="shared" si="58"/>
        <v>2.0335444484058915</v>
      </c>
      <c r="BD18" s="26">
        <f t="shared" si="80"/>
        <v>1.5066087512306852</v>
      </c>
      <c r="BE18" s="26">
        <f t="shared" si="105"/>
        <v>1.0921128670841522</v>
      </c>
      <c r="BF18" s="26">
        <f t="shared" si="105"/>
        <v>0.85360362382791188</v>
      </c>
      <c r="BH18" s="66">
        <v>0.5</v>
      </c>
      <c r="BI18" s="26">
        <f t="shared" si="106"/>
        <v>1.0115783255486905</v>
      </c>
      <c r="BJ18" s="26">
        <f t="shared" si="81"/>
        <v>1.4637580912594974</v>
      </c>
      <c r="BK18" s="26">
        <f t="shared" si="59"/>
        <v>1.800794756202478</v>
      </c>
      <c r="BL18" s="26">
        <f t="shared" si="37"/>
        <v>2.27549070007078</v>
      </c>
      <c r="BM18" s="26">
        <f t="shared" si="16"/>
        <v>2.4211642147300605</v>
      </c>
      <c r="BN18" s="26">
        <f t="shared" si="16"/>
        <v>2.3516489532765177</v>
      </c>
      <c r="BO18" s="26">
        <f t="shared" si="16"/>
        <v>2.3750763757875633</v>
      </c>
      <c r="BP18" s="26">
        <f t="shared" si="38"/>
        <v>2.3566380827996967</v>
      </c>
      <c r="BQ18" s="26">
        <f t="shared" si="38"/>
        <v>2.1298632095132035</v>
      </c>
      <c r="BR18" s="26">
        <f t="shared" si="60"/>
        <v>1.7647730097605336</v>
      </c>
      <c r="BS18" s="26">
        <f t="shared" si="82"/>
        <v>1.3884435557897097</v>
      </c>
      <c r="BT18" s="26">
        <f t="shared" si="107"/>
        <v>1.047684985045513</v>
      </c>
      <c r="BU18" s="27"/>
      <c r="BV18" s="66">
        <v>0.5</v>
      </c>
      <c r="BW18" s="26">
        <f t="shared" si="83"/>
        <v>1.1796282214150009</v>
      </c>
      <c r="BX18" s="26">
        <f t="shared" si="83"/>
        <v>1.3914464055951932</v>
      </c>
      <c r="BY18" s="26">
        <f t="shared" si="61"/>
        <v>1.7169655595258353</v>
      </c>
      <c r="BZ18" s="26">
        <f t="shared" si="39"/>
        <v>1.7146410907377063</v>
      </c>
      <c r="CA18" s="26">
        <f t="shared" si="17"/>
        <v>2.0112590161031285</v>
      </c>
      <c r="CB18" s="26">
        <f t="shared" si="17"/>
        <v>2.2702658913546352</v>
      </c>
      <c r="CC18" s="26">
        <f t="shared" si="17"/>
        <v>2.1443246254869313</v>
      </c>
      <c r="CD18" s="26">
        <f t="shared" si="40"/>
        <v>2.0944663015064795</v>
      </c>
      <c r="CE18" s="26">
        <f t="shared" si="40"/>
        <v>2.0030545438075711</v>
      </c>
      <c r="CF18" s="26">
        <f t="shared" si="62"/>
        <v>1.6186842176189793</v>
      </c>
      <c r="CG18" s="26">
        <f t="shared" si="84"/>
        <v>1.3681903431388582</v>
      </c>
      <c r="CH18" s="26">
        <f t="shared" si="108"/>
        <v>1.0816407804315911</v>
      </c>
      <c r="CI18" s="18"/>
      <c r="CJ18" s="66">
        <v>0.5</v>
      </c>
      <c r="CK18" s="26">
        <f t="shared" si="109"/>
        <v>0.69485785667080935</v>
      </c>
      <c r="CL18" s="26">
        <f t="shared" si="85"/>
        <v>1.0982305397520422</v>
      </c>
      <c r="CM18" s="26">
        <f t="shared" si="63"/>
        <v>1.287457734640113</v>
      </c>
      <c r="CN18" s="26">
        <f t="shared" si="18"/>
        <v>1.7701755945855178</v>
      </c>
      <c r="CO18" s="26">
        <f t="shared" si="3"/>
        <v>2.0260034713715926</v>
      </c>
      <c r="CP18" s="26">
        <f t="shared" si="3"/>
        <v>2.1197684812224358</v>
      </c>
      <c r="CQ18" s="26">
        <f t="shared" si="3"/>
        <v>1.9625197400281498</v>
      </c>
      <c r="CR18" s="26">
        <f t="shared" si="19"/>
        <v>1.8622428993016942</v>
      </c>
      <c r="CS18" s="26">
        <f t="shared" si="41"/>
        <v>1.697370052545057</v>
      </c>
      <c r="CT18" s="26">
        <f t="shared" si="64"/>
        <v>1.307806578842216</v>
      </c>
      <c r="CU18" s="26">
        <f t="shared" si="110"/>
        <v>0.93436785536425471</v>
      </c>
      <c r="CV18" s="26">
        <f t="shared" si="110"/>
        <v>0.74813197227988959</v>
      </c>
      <c r="CW18" s="83"/>
      <c r="DL18" s="66">
        <v>0.5</v>
      </c>
      <c r="DM18" s="26">
        <f t="shared" si="111"/>
        <v>0.96052468391555124</v>
      </c>
      <c r="DN18" s="26">
        <f t="shared" si="86"/>
        <v>1.3584959050914762</v>
      </c>
      <c r="DO18" s="26">
        <f t="shared" si="65"/>
        <v>1.8507853975077897</v>
      </c>
      <c r="DP18" s="26">
        <f t="shared" si="20"/>
        <v>2.0060004520134287</v>
      </c>
      <c r="DQ18" s="26">
        <f t="shared" si="20"/>
        <v>2.09222849927975</v>
      </c>
      <c r="DR18" s="26">
        <f t="shared" si="4"/>
        <v>2.2784614299748647</v>
      </c>
      <c r="DS18" s="26">
        <f t="shared" si="21"/>
        <v>2.4625995445573547</v>
      </c>
      <c r="DT18" s="26">
        <f t="shared" si="21"/>
        <v>2.278200845770328</v>
      </c>
      <c r="DU18" s="26">
        <f t="shared" si="42"/>
        <v>2.0094488516102551</v>
      </c>
      <c r="DV18" s="26">
        <f t="shared" si="66"/>
        <v>1.6740828569212292</v>
      </c>
      <c r="DW18" s="26">
        <f t="shared" si="87"/>
        <v>1.0924001416515079</v>
      </c>
      <c r="DX18" s="26">
        <f t="shared" si="112"/>
        <v>0.85360062800602376</v>
      </c>
      <c r="DY18" s="83"/>
      <c r="DZ18" s="66">
        <v>0.5</v>
      </c>
      <c r="EA18" s="26">
        <f t="shared" si="5"/>
        <v>0.54215905077986759</v>
      </c>
      <c r="EB18" s="26">
        <f t="shared" si="5"/>
        <v>0.86138459070241147</v>
      </c>
      <c r="EC18" s="26">
        <f t="shared" si="5"/>
        <v>1.3336813655004975</v>
      </c>
      <c r="ED18" s="26">
        <f t="shared" si="5"/>
        <v>1.6833028988702357</v>
      </c>
      <c r="EE18" s="26">
        <f t="shared" si="5"/>
        <v>1.7544249283607598</v>
      </c>
      <c r="EF18" s="26">
        <f t="shared" si="5"/>
        <v>1.8731862015147103</v>
      </c>
      <c r="EG18" s="26">
        <f t="shared" si="5"/>
        <v>1.9605365080966664</v>
      </c>
      <c r="EH18" s="26">
        <f t="shared" si="5"/>
        <v>1.7698576897314493</v>
      </c>
      <c r="EI18" s="26">
        <f t="shared" si="5"/>
        <v>1.6733165757029851</v>
      </c>
      <c r="EJ18" s="26">
        <f t="shared" si="5"/>
        <v>1.2773624996034691</v>
      </c>
      <c r="EK18" s="26">
        <f t="shared" si="5"/>
        <v>1.0253936702339745</v>
      </c>
      <c r="EL18" s="26">
        <f t="shared" si="5"/>
        <v>0.7315806043651788</v>
      </c>
      <c r="EM18" s="83"/>
      <c r="EN18" s="27"/>
      <c r="EO18" s="66">
        <v>0.5</v>
      </c>
      <c r="EP18" s="26">
        <f t="shared" si="88"/>
        <v>1.0521497632364791</v>
      </c>
      <c r="EQ18" s="26">
        <f t="shared" si="88"/>
        <v>1.3269800249341839</v>
      </c>
      <c r="ER18" s="26">
        <f t="shared" si="43"/>
        <v>1.8655291747200129</v>
      </c>
      <c r="ES18" s="26">
        <f t="shared" si="22"/>
        <v>2.1404931142866332</v>
      </c>
      <c r="ET18" s="26">
        <f t="shared" si="6"/>
        <v>2.1507356388795795</v>
      </c>
      <c r="EU18" s="26">
        <f t="shared" si="6"/>
        <v>2.2675621160442736</v>
      </c>
      <c r="EV18" s="26">
        <f t="shared" si="6"/>
        <v>2.255039016396962</v>
      </c>
      <c r="EW18" s="26">
        <f t="shared" si="23"/>
        <v>2.3031427245158897</v>
      </c>
      <c r="EX18" s="26">
        <f t="shared" si="44"/>
        <v>2.0268146314039397</v>
      </c>
      <c r="EY18" s="26">
        <f t="shared" si="67"/>
        <v>1.7099430867535061</v>
      </c>
      <c r="EZ18" s="26">
        <f t="shared" si="89"/>
        <v>1.2451231891492125</v>
      </c>
      <c r="FA18" s="26">
        <f t="shared" si="114"/>
        <v>1.0530777845916639</v>
      </c>
      <c r="FC18" s="66">
        <v>0.5</v>
      </c>
      <c r="FD18" s="26">
        <f t="shared" si="115"/>
        <v>0.68231127072305442</v>
      </c>
      <c r="FE18" s="26">
        <f t="shared" si="90"/>
        <v>0.85618422128879501</v>
      </c>
      <c r="FF18" s="26">
        <f t="shared" si="68"/>
        <v>1.2054943923704682</v>
      </c>
      <c r="FG18" s="26">
        <f t="shared" si="24"/>
        <v>1.79134341572043</v>
      </c>
      <c r="FH18" s="26">
        <f t="shared" si="7"/>
        <v>2.0503438048904856</v>
      </c>
      <c r="FI18" s="26">
        <f t="shared" si="0"/>
        <v>2.00983452137327</v>
      </c>
      <c r="FJ18" s="26">
        <f t="shared" si="8"/>
        <v>1.9656118706979524</v>
      </c>
      <c r="FK18" s="26">
        <f t="shared" si="25"/>
        <v>1.9411573293910371</v>
      </c>
      <c r="FL18" s="26">
        <f t="shared" si="45"/>
        <v>1.6621086684700725</v>
      </c>
      <c r="FM18" s="26">
        <f t="shared" si="91"/>
        <v>1.1370919626760878</v>
      </c>
      <c r="FN18" s="26">
        <f t="shared" si="116"/>
        <v>0.98343890031387138</v>
      </c>
      <c r="FO18" s="26">
        <f>(1/1000)*$B$1*0.15*(((FO70)*((1+COS(RADIANS(90-$B$2)))/2)*(1+(1-((FO70/(FO44+FO70))^2))*((SIN(RADIANS($B$2/2)))^3))*(1+(1-((FO70/(FO44+FO70))^2))*((COS(RADIANS(DEGREES(ACOS(SIN(RADIANS(FO96))))*(COS(RADIANS(90-$B$2)))+((COS(RADIANS(FO96)))*(COS(RADIANS(FO122-$B$3))))*(SIN(RADIANS(90-$B$2))))))^2)*((SIN(RADIANS(90-FO96)))^3)))+(FO70*(((COS(RADIANS(DEGREES(ACOS(SIN(RADIANS(FO96))))*(COS(RADIANS(90-$B$2)))+((COS(RADIANS(FO96)))*(COS(RADIANS(FO122-$B$3))))*(SIN(RADIANS(90-$B$2)))))))/(SIN(RADIANS(FO96)))))+(0.5*0.25*(1-(COS(RADIANS(90-$B$2))))*(FO44+FO70)))</f>
        <v>0.41865104961963712</v>
      </c>
      <c r="FQ18" s="66">
        <v>0.5</v>
      </c>
      <c r="FR18" s="26">
        <f t="shared" si="117"/>
        <v>0.90404428104376988</v>
      </c>
      <c r="FS18" s="26">
        <f t="shared" si="92"/>
        <v>1.0609393823132296</v>
      </c>
      <c r="FT18" s="26">
        <f t="shared" si="69"/>
        <v>1.6533599917020867</v>
      </c>
      <c r="FU18" s="26">
        <f t="shared" si="26"/>
        <v>1.7344872831613511</v>
      </c>
      <c r="FV18" s="26">
        <f t="shared" si="26"/>
        <v>2.1179493913384522</v>
      </c>
      <c r="FW18" s="26">
        <f t="shared" si="26"/>
        <v>2.0880465992544437</v>
      </c>
      <c r="FX18" s="26">
        <f t="shared" si="26"/>
        <v>2.1933749324206446</v>
      </c>
      <c r="FY18" s="26">
        <f t="shared" si="26"/>
        <v>2.0290645654562134</v>
      </c>
      <c r="FZ18" s="26">
        <f t="shared" si="46"/>
        <v>1.8596148936014576</v>
      </c>
      <c r="GA18" s="26">
        <f t="shared" si="70"/>
        <v>1.3454090812387915</v>
      </c>
      <c r="GB18" s="26">
        <f t="shared" si="93"/>
        <v>1.2256765300643504</v>
      </c>
      <c r="GC18" s="26">
        <f t="shared" si="118"/>
        <v>0.97229249959992559</v>
      </c>
      <c r="GE18" s="66">
        <v>0.5</v>
      </c>
      <c r="GF18" s="26">
        <f t="shared" si="119"/>
        <v>0.85474895944760898</v>
      </c>
      <c r="GG18" s="26">
        <f t="shared" si="94"/>
        <v>1.0325212809351538</v>
      </c>
      <c r="GH18" s="26">
        <f t="shared" si="71"/>
        <v>1.609233568834181</v>
      </c>
      <c r="GI18" s="26">
        <f t="shared" si="47"/>
        <v>1.8710866798006245</v>
      </c>
      <c r="GJ18" s="26">
        <f t="shared" si="27"/>
        <v>2.1485579562711723</v>
      </c>
      <c r="GK18" s="26">
        <f t="shared" si="27"/>
        <v>2.2087059291880276</v>
      </c>
      <c r="GL18" s="26">
        <f t="shared" si="27"/>
        <v>2.2126144373686807</v>
      </c>
      <c r="GM18" s="26">
        <f t="shared" si="48"/>
        <v>2.1265147190183971</v>
      </c>
      <c r="GN18" s="26">
        <f t="shared" si="72"/>
        <v>1.8382617409228779</v>
      </c>
      <c r="GO18" s="26">
        <f t="shared" si="95"/>
        <v>1.47269581398106</v>
      </c>
      <c r="GP18" s="26">
        <f t="shared" si="120"/>
        <v>1.0935242370312848</v>
      </c>
      <c r="GQ18" s="26">
        <f t="shared" si="120"/>
        <v>0.8214966157448792</v>
      </c>
      <c r="GS18" s="66">
        <v>0.5</v>
      </c>
      <c r="GT18" s="26">
        <f t="shared" si="121"/>
        <v>0.80683805816980914</v>
      </c>
      <c r="GU18" s="26">
        <f t="shared" si="96"/>
        <v>1.0184467243196333</v>
      </c>
      <c r="GV18" s="26">
        <f t="shared" si="73"/>
        <v>1.4494373615767775</v>
      </c>
      <c r="GW18" s="26">
        <f t="shared" si="49"/>
        <v>1.7410298002698119</v>
      </c>
      <c r="GX18" s="26">
        <f t="shared" si="28"/>
        <v>2.0271782319201552</v>
      </c>
      <c r="GY18" s="26">
        <f t="shared" si="9"/>
        <v>1.9081874323701342</v>
      </c>
      <c r="GZ18" s="26">
        <f t="shared" si="29"/>
        <v>2.0665865551745877</v>
      </c>
      <c r="HA18" s="26">
        <f t="shared" si="50"/>
        <v>1.9082145931674555</v>
      </c>
      <c r="HB18" s="26">
        <f t="shared" si="74"/>
        <v>1.7303385398457325</v>
      </c>
      <c r="HC18" s="26">
        <f t="shared" si="97"/>
        <v>1.2707153384254553</v>
      </c>
      <c r="HD18" s="26">
        <f t="shared" si="122"/>
        <v>0.93998398508751291</v>
      </c>
      <c r="HE18" s="26">
        <f t="shared" si="122"/>
        <v>0.72004898515410309</v>
      </c>
    </row>
    <row r="19" spans="1:213" ht="15.75" thickBot="1" x14ac:dyDescent="0.3">
      <c r="A19" s="38">
        <v>0.54166666666666696</v>
      </c>
      <c r="B19" s="251">
        <f>INDEX($S$5:$QT$1000,ROW()-4,(MATCH(Tool!$K$5,$S$5:$QT$5,0)+(MATCH(Tool!$K$6,$S$6:$QT$6,0)-1)))</f>
        <v>0.90234309705210258</v>
      </c>
      <c r="C19" s="29"/>
      <c r="D19" s="239">
        <v>0.54166666666666696</v>
      </c>
      <c r="E19" s="240">
        <f t="shared" si="98"/>
        <v>0.96280522418341041</v>
      </c>
      <c r="F19" s="240">
        <f t="shared" si="75"/>
        <v>1.0993531849603926</v>
      </c>
      <c r="G19" s="240">
        <f t="shared" si="51"/>
        <v>1.3709617616512653</v>
      </c>
      <c r="H19" s="240">
        <f t="shared" si="30"/>
        <v>1.3598326017853335</v>
      </c>
      <c r="I19" s="240">
        <f t="shared" si="10"/>
        <v>1.251525142050028</v>
      </c>
      <c r="J19" s="240">
        <f t="shared" si="10"/>
        <v>1.2482089579077962</v>
      </c>
      <c r="K19" s="240">
        <f t="shared" si="10"/>
        <v>1.2675353798604601</v>
      </c>
      <c r="L19" s="240">
        <f t="shared" si="10"/>
        <v>1.4217632900570605</v>
      </c>
      <c r="M19" s="240">
        <f t="shared" si="31"/>
        <v>1.2128748759863304</v>
      </c>
      <c r="N19" s="240">
        <f t="shared" si="52"/>
        <v>1.2276811728035735</v>
      </c>
      <c r="O19" s="240">
        <f t="shared" si="99"/>
        <v>0.85388727016681454</v>
      </c>
      <c r="P19" s="240">
        <f t="shared" si="99"/>
        <v>0.68775149059111818</v>
      </c>
      <c r="Q19" s="83"/>
      <c r="R19" s="66">
        <v>0.54166666666666696</v>
      </c>
      <c r="S19" s="26">
        <f t="shared" si="100"/>
        <v>0.90234309705210258</v>
      </c>
      <c r="T19" s="26">
        <f t="shared" si="76"/>
        <v>1.2410985476754668</v>
      </c>
      <c r="U19" s="26">
        <f t="shared" si="53"/>
        <v>1.7279227520040463</v>
      </c>
      <c r="V19" s="26">
        <f t="shared" si="11"/>
        <v>2.260401687151596</v>
      </c>
      <c r="W19" s="26">
        <f t="shared" si="1"/>
        <v>2.3353858959307776</v>
      </c>
      <c r="X19" s="26">
        <f t="shared" si="1"/>
        <v>2.4465548186612485</v>
      </c>
      <c r="Y19" s="26">
        <f t="shared" si="1"/>
        <v>2.4527297176631584</v>
      </c>
      <c r="Z19" s="26">
        <f t="shared" si="12"/>
        <v>2.2406099156837738</v>
      </c>
      <c r="AA19" s="26">
        <f t="shared" si="32"/>
        <v>2.0197231127081121</v>
      </c>
      <c r="AB19" s="26">
        <f t="shared" si="54"/>
        <v>1.5969941707173669</v>
      </c>
      <c r="AC19" s="26">
        <f t="shared" si="101"/>
        <v>1.1380435426291926</v>
      </c>
      <c r="AD19" s="26">
        <f t="shared" si="101"/>
        <v>0.87206086514866821</v>
      </c>
      <c r="AE19" s="18"/>
      <c r="AF19" s="66">
        <v>0.54166666666666696</v>
      </c>
      <c r="AG19" s="26">
        <f t="shared" si="102"/>
        <v>0.97685071653004452</v>
      </c>
      <c r="AH19" s="26">
        <f t="shared" si="77"/>
        <v>1.2101962496450598</v>
      </c>
      <c r="AI19" s="26">
        <f t="shared" si="55"/>
        <v>1.7355722757427627</v>
      </c>
      <c r="AJ19" s="26">
        <f t="shared" si="33"/>
        <v>1.9746423036438856</v>
      </c>
      <c r="AK19" s="26">
        <f t="shared" si="13"/>
        <v>2.269955980130955</v>
      </c>
      <c r="AL19" s="26">
        <f t="shared" si="2"/>
        <v>2.273613969951275</v>
      </c>
      <c r="AM19" s="26">
        <f t="shared" si="14"/>
        <v>2.2742759271824853</v>
      </c>
      <c r="AN19" s="26">
        <f t="shared" si="34"/>
        <v>2.3187689333712589</v>
      </c>
      <c r="AO19" s="26">
        <f t="shared" si="34"/>
        <v>2.0460250353592739</v>
      </c>
      <c r="AP19" s="26">
        <f t="shared" si="56"/>
        <v>1.5761009619429882</v>
      </c>
      <c r="AQ19" s="26">
        <f t="shared" si="78"/>
        <v>1.2204247240526584</v>
      </c>
      <c r="AR19" s="26">
        <f t="shared" si="103"/>
        <v>0.98299619299045227</v>
      </c>
      <c r="AT19" s="66">
        <v>0.54166666666666696</v>
      </c>
      <c r="AU19" s="26">
        <f t="shared" si="104"/>
        <v>1.0151372467649411</v>
      </c>
      <c r="AV19" s="26">
        <f t="shared" si="79"/>
        <v>1.250773002045604</v>
      </c>
      <c r="AW19" s="26">
        <f t="shared" si="57"/>
        <v>1.8543100105849488</v>
      </c>
      <c r="AX19" s="26">
        <f t="shared" si="35"/>
        <v>2.1178709313701147</v>
      </c>
      <c r="AY19" s="26">
        <f t="shared" si="15"/>
        <v>2.2672822331123226</v>
      </c>
      <c r="AZ19" s="26">
        <f t="shared" si="15"/>
        <v>2.34574262802971</v>
      </c>
      <c r="BA19" s="26">
        <f t="shared" si="15"/>
        <v>2.3628320798558882</v>
      </c>
      <c r="BB19" s="26">
        <f t="shared" si="36"/>
        <v>2.3652330601266067</v>
      </c>
      <c r="BC19" s="26">
        <f t="shared" si="58"/>
        <v>1.9613568218414461</v>
      </c>
      <c r="BD19" s="26">
        <f t="shared" si="80"/>
        <v>1.5195437490253583</v>
      </c>
      <c r="BE19" s="26">
        <f t="shared" si="105"/>
        <v>1.1362888016389647</v>
      </c>
      <c r="BF19" s="26">
        <f t="shared" si="105"/>
        <v>0.96560736323030816</v>
      </c>
      <c r="BH19" s="66">
        <v>0.54166666666666696</v>
      </c>
      <c r="BI19" s="26">
        <f t="shared" si="106"/>
        <v>1.1203747067462624</v>
      </c>
      <c r="BJ19" s="26">
        <f t="shared" si="81"/>
        <v>1.5320566243448985</v>
      </c>
      <c r="BK19" s="26">
        <f t="shared" si="59"/>
        <v>1.8864636323215291</v>
      </c>
      <c r="BL19" s="26">
        <f t="shared" si="37"/>
        <v>2.2356179230755298</v>
      </c>
      <c r="BM19" s="26">
        <f t="shared" si="16"/>
        <v>2.3656387770669647</v>
      </c>
      <c r="BN19" s="26">
        <f t="shared" si="16"/>
        <v>2.3677089891548868</v>
      </c>
      <c r="BO19" s="26">
        <f t="shared" si="16"/>
        <v>2.4380239859853372</v>
      </c>
      <c r="BP19" s="26">
        <f t="shared" si="38"/>
        <v>2.3671300901700096</v>
      </c>
      <c r="BQ19" s="26">
        <f t="shared" si="38"/>
        <v>2.1875022210790465</v>
      </c>
      <c r="BR19" s="26">
        <f t="shared" si="60"/>
        <v>1.8613918855409304</v>
      </c>
      <c r="BS19" s="26">
        <f t="shared" si="82"/>
        <v>1.4593936526911213</v>
      </c>
      <c r="BT19" s="26">
        <f t="shared" si="107"/>
        <v>1.1206847104934565</v>
      </c>
      <c r="BU19" s="27"/>
      <c r="BV19" s="66">
        <v>0.54166666666666696</v>
      </c>
      <c r="BW19" s="26">
        <f t="shared" si="83"/>
        <v>1.3004508881834793</v>
      </c>
      <c r="BX19" s="26">
        <f t="shared" si="83"/>
        <v>1.4177478236075052</v>
      </c>
      <c r="BY19" s="26">
        <f t="shared" si="61"/>
        <v>1.8152380496000371</v>
      </c>
      <c r="BZ19" s="26">
        <f t="shared" si="39"/>
        <v>1.7701813762305203</v>
      </c>
      <c r="CA19" s="26">
        <f t="shared" si="17"/>
        <v>2.0641104538689938</v>
      </c>
      <c r="CB19" s="26">
        <f t="shared" si="17"/>
        <v>2.139451527977263</v>
      </c>
      <c r="CC19" s="26">
        <f t="shared" si="17"/>
        <v>2.1074321018719155</v>
      </c>
      <c r="CD19" s="26">
        <f t="shared" si="40"/>
        <v>2.1502670342060233</v>
      </c>
      <c r="CE19" s="26">
        <f t="shared" si="40"/>
        <v>2.1658699629748321</v>
      </c>
      <c r="CF19" s="26">
        <f t="shared" si="62"/>
        <v>1.7474152405372358</v>
      </c>
      <c r="CG19" s="26">
        <f t="shared" si="84"/>
        <v>1.4564257836845911</v>
      </c>
      <c r="CH19" s="26">
        <f t="shared" si="108"/>
        <v>1.1447905721770801</v>
      </c>
      <c r="CI19" s="18"/>
      <c r="CJ19" s="66">
        <v>0.54166666666666696</v>
      </c>
      <c r="CK19" s="26">
        <f t="shared" si="109"/>
        <v>0.87592234677019221</v>
      </c>
      <c r="CL19" s="26">
        <f t="shared" si="85"/>
        <v>1.1469414093239962</v>
      </c>
      <c r="CM19" s="26">
        <f t="shared" si="63"/>
        <v>1.4675012540760319</v>
      </c>
      <c r="CN19" s="26">
        <f t="shared" si="18"/>
        <v>1.7608540636052954</v>
      </c>
      <c r="CO19" s="26">
        <f t="shared" si="3"/>
        <v>2.1615265950405886</v>
      </c>
      <c r="CP19" s="26">
        <f t="shared" si="3"/>
        <v>2.1372816767435903</v>
      </c>
      <c r="CQ19" s="26">
        <f t="shared" si="3"/>
        <v>2.0308011374873196</v>
      </c>
      <c r="CR19" s="26">
        <f t="shared" si="19"/>
        <v>1.9980908713677776</v>
      </c>
      <c r="CS19" s="26">
        <f t="shared" si="41"/>
        <v>1.7460974278733932</v>
      </c>
      <c r="CT19" s="26">
        <f t="shared" si="64"/>
        <v>1.3760264022431712</v>
      </c>
      <c r="CU19" s="26">
        <f t="shared" si="110"/>
        <v>1.0974397609529469</v>
      </c>
      <c r="CV19" s="26">
        <f t="shared" si="110"/>
        <v>0.88724358877401999</v>
      </c>
      <c r="CW19" s="83"/>
      <c r="DL19" s="66">
        <v>0.54166666666666696</v>
      </c>
      <c r="DM19" s="26">
        <f t="shared" si="111"/>
        <v>0.98745524010967867</v>
      </c>
      <c r="DN19" s="26">
        <f t="shared" si="86"/>
        <v>1.3740142781724534</v>
      </c>
      <c r="DO19" s="26">
        <f t="shared" si="65"/>
        <v>1.7731262636008218</v>
      </c>
      <c r="DP19" s="26">
        <f t="shared" si="20"/>
        <v>2.1347592645057927</v>
      </c>
      <c r="DQ19" s="26">
        <f t="shared" si="20"/>
        <v>2.1076976510425918</v>
      </c>
      <c r="DR19" s="26">
        <f t="shared" si="4"/>
        <v>2.297383622778177</v>
      </c>
      <c r="DS19" s="26">
        <f t="shared" si="21"/>
        <v>2.4771510900622689</v>
      </c>
      <c r="DT19" s="26">
        <f t="shared" si="21"/>
        <v>2.2855412869502811</v>
      </c>
      <c r="DU19" s="26">
        <f t="shared" si="42"/>
        <v>2.0811262644150506</v>
      </c>
      <c r="DV19" s="26">
        <f t="shared" si="66"/>
        <v>1.6413730217032947</v>
      </c>
      <c r="DW19" s="26">
        <f t="shared" si="87"/>
        <v>1.1926807704104774</v>
      </c>
      <c r="DX19" s="26">
        <f t="shared" si="112"/>
        <v>0.95471225990533748</v>
      </c>
      <c r="DY19" s="83"/>
      <c r="DZ19" s="66">
        <v>0.54166666666666696</v>
      </c>
      <c r="EA19" s="26">
        <f t="shared" si="5"/>
        <v>0.68588131379787221</v>
      </c>
      <c r="EB19" s="26">
        <f t="shared" si="5"/>
        <v>1.0310254104568599</v>
      </c>
      <c r="EC19" s="26">
        <f t="shared" si="5"/>
        <v>1.3712215179097933</v>
      </c>
      <c r="ED19" s="26">
        <f t="shared" si="5"/>
        <v>1.7658668519432801</v>
      </c>
      <c r="EE19" s="26">
        <f t="shared" si="5"/>
        <v>1.8927361974352561</v>
      </c>
      <c r="EF19" s="26">
        <f t="shared" si="5"/>
        <v>1.9315287373963703</v>
      </c>
      <c r="EG19" s="26">
        <f t="shared" si="5"/>
        <v>2.1090728510502488</v>
      </c>
      <c r="EH19" s="26">
        <f t="shared" si="5"/>
        <v>1.9073168206816564</v>
      </c>
      <c r="EI19" s="26">
        <f t="shared" si="5"/>
        <v>1.6347105810564893</v>
      </c>
      <c r="EJ19" s="26">
        <f t="shared" si="5"/>
        <v>1.2074845276039055</v>
      </c>
      <c r="EK19" s="26">
        <f t="shared" si="5"/>
        <v>1.001231904989345</v>
      </c>
      <c r="EL19" s="26">
        <f t="shared" si="5"/>
        <v>0.69521391070913208</v>
      </c>
      <c r="EM19" s="83"/>
      <c r="EN19" s="27"/>
      <c r="EO19" s="66">
        <v>0.54166666666666696</v>
      </c>
      <c r="EP19" s="26">
        <f t="shared" si="88"/>
        <v>1.0455218120868806</v>
      </c>
      <c r="EQ19" s="26">
        <f t="shared" si="88"/>
        <v>1.3635013304539649</v>
      </c>
      <c r="ER19" s="26">
        <f t="shared" si="43"/>
        <v>1.9972344375648934</v>
      </c>
      <c r="ES19" s="26">
        <f t="shared" si="22"/>
        <v>2.179231314083597</v>
      </c>
      <c r="ET19" s="26">
        <f t="shared" si="6"/>
        <v>2.0479832893609928</v>
      </c>
      <c r="EU19" s="26">
        <f t="shared" si="6"/>
        <v>2.2658070737760405</v>
      </c>
      <c r="EV19" s="26">
        <f t="shared" si="6"/>
        <v>2.3143379287247114</v>
      </c>
      <c r="EW19" s="26">
        <f t="shared" si="23"/>
        <v>2.3110143792309183</v>
      </c>
      <c r="EX19" s="26">
        <f t="shared" si="44"/>
        <v>2.0263657268894373</v>
      </c>
      <c r="EY19" s="26">
        <f t="shared" si="67"/>
        <v>1.7040563780415758</v>
      </c>
      <c r="EZ19" s="26">
        <f t="shared" si="89"/>
        <v>1.2513098137736864</v>
      </c>
      <c r="FA19" s="26">
        <f t="shared" si="114"/>
        <v>1.078510255094381</v>
      </c>
      <c r="FC19" s="66">
        <v>0.54166666666666696</v>
      </c>
      <c r="FD19" s="26">
        <f t="shared" si="115"/>
        <v>0.74789807832351252</v>
      </c>
      <c r="FE19" s="26">
        <f t="shared" si="90"/>
        <v>0.87934772012893148</v>
      </c>
      <c r="FF19" s="26">
        <f t="shared" si="68"/>
        <v>1.2387964086360947</v>
      </c>
      <c r="FG19" s="26">
        <f t="shared" si="24"/>
        <v>1.7264815287770769</v>
      </c>
      <c r="FH19" s="26">
        <f t="shared" si="7"/>
        <v>2.0787790691567474</v>
      </c>
      <c r="FI19" s="26">
        <f t="shared" si="0"/>
        <v>2.0703468551117328</v>
      </c>
      <c r="FJ19" s="26">
        <f t="shared" si="8"/>
        <v>2.0466948603701165</v>
      </c>
      <c r="FK19" s="26">
        <f t="shared" si="25"/>
        <v>1.9214558899438892</v>
      </c>
      <c r="FL19" s="26">
        <f t="shared" si="45"/>
        <v>1.6320655699042346</v>
      </c>
      <c r="FM19" s="26">
        <f t="shared" si="91"/>
        <v>1.1683947699072896</v>
      </c>
      <c r="FN19" s="26">
        <f t="shared" si="116"/>
        <v>1.0400167047245441</v>
      </c>
      <c r="FO19" s="26">
        <f>(1/1000)*$B$1*0.15*(((FO71)*((1+COS(RADIANS(90-$B$2)))/2)*(1+(1-((FO71/(FO45+FO71))^2))*((SIN(RADIANS($B$2/2)))^3))*(1+(1-((FO71/(FO45+FO71))^2))*((COS(RADIANS(DEGREES(ACOS(SIN(RADIANS(FO97))))*(COS(RADIANS(90-$B$2)))+((COS(RADIANS(FO97)))*(COS(RADIANS(FO123-$B$3))))*(SIN(RADIANS(90-$B$2))))))^2)*((SIN(RADIANS(90-FO97)))^3)))+(FO71*(((COS(RADIANS(DEGREES(ACOS(SIN(RADIANS(FO97))))*(COS(RADIANS(90-$B$2)))+((COS(RADIANS(FO97)))*(COS(RADIANS(FO123-$B$3))))*(SIN(RADIANS(90-$B$2)))))))/(SIN(RADIANS(FO97)))))+(0.5*0.25*(1-(COS(RADIANS(90-$B$2))))*(FO45+FO71)))</f>
        <v>0.43802882805853438</v>
      </c>
      <c r="FQ19" s="66">
        <v>0.54166666666666696</v>
      </c>
      <c r="FR19" s="26">
        <f t="shared" si="117"/>
        <v>0.96324771069590265</v>
      </c>
      <c r="FS19" s="26">
        <f t="shared" si="92"/>
        <v>1.1974837471371216</v>
      </c>
      <c r="FT19" s="26">
        <f t="shared" si="69"/>
        <v>1.6891791313536746</v>
      </c>
      <c r="FU19" s="26">
        <f t="shared" si="26"/>
        <v>1.7910369048696084</v>
      </c>
      <c r="FV19" s="26">
        <f t="shared" si="26"/>
        <v>2.2207985915884692</v>
      </c>
      <c r="FW19" s="26">
        <f t="shared" si="26"/>
        <v>2.0730333357344906</v>
      </c>
      <c r="FX19" s="26">
        <f t="shared" si="26"/>
        <v>2.3293036340960329</v>
      </c>
      <c r="FY19" s="26">
        <f t="shared" si="26"/>
        <v>2.0598892932688817</v>
      </c>
      <c r="FZ19" s="26">
        <f t="shared" si="46"/>
        <v>1.7920002718006589</v>
      </c>
      <c r="GA19" s="26">
        <f t="shared" si="70"/>
        <v>1.346995853778677</v>
      </c>
      <c r="GB19" s="26">
        <f t="shared" si="93"/>
        <v>1.397022521457745</v>
      </c>
      <c r="GC19" s="26">
        <f t="shared" si="118"/>
        <v>1.0570965960589536</v>
      </c>
      <c r="GE19" s="66">
        <v>0.54166666666666696</v>
      </c>
      <c r="GF19" s="26">
        <f t="shared" si="119"/>
        <v>0.90873689651672807</v>
      </c>
      <c r="GG19" s="26">
        <f t="shared" si="94"/>
        <v>1.0793572157034104</v>
      </c>
      <c r="GH19" s="26">
        <f t="shared" si="71"/>
        <v>1.7180859782339832</v>
      </c>
      <c r="GI19" s="26">
        <f t="shared" si="47"/>
        <v>1.9584727101684869</v>
      </c>
      <c r="GJ19" s="26">
        <f t="shared" si="27"/>
        <v>2.2067885016294055</v>
      </c>
      <c r="GK19" s="26">
        <f t="shared" si="27"/>
        <v>2.3084121020560286</v>
      </c>
      <c r="GL19" s="26">
        <f t="shared" si="27"/>
        <v>2.3148891700458964</v>
      </c>
      <c r="GM19" s="26">
        <f t="shared" si="48"/>
        <v>2.1986989675425437</v>
      </c>
      <c r="GN19" s="26">
        <f t="shared" si="72"/>
        <v>1.8174887644664002</v>
      </c>
      <c r="GO19" s="26">
        <f t="shared" si="95"/>
        <v>1.5422399381553267</v>
      </c>
      <c r="GP19" s="26">
        <f t="shared" si="120"/>
        <v>1.1626367653495249</v>
      </c>
      <c r="GQ19" s="26">
        <f t="shared" si="120"/>
        <v>0.95626365445736761</v>
      </c>
      <c r="GS19" s="66">
        <v>0.54166666666666696</v>
      </c>
      <c r="GT19" s="26">
        <f t="shared" si="121"/>
        <v>0.88322018981790795</v>
      </c>
      <c r="GU19" s="26">
        <f t="shared" si="96"/>
        <v>1.182060269164191</v>
      </c>
      <c r="GV19" s="26">
        <f t="shared" si="73"/>
        <v>1.5655695948621398</v>
      </c>
      <c r="GW19" s="26">
        <f t="shared" si="49"/>
        <v>1.7813677166954682</v>
      </c>
      <c r="GX19" s="26">
        <f t="shared" si="28"/>
        <v>1.9270885332193957</v>
      </c>
      <c r="GY19" s="26">
        <f t="shared" si="9"/>
        <v>2.040152200890903</v>
      </c>
      <c r="GZ19" s="26">
        <f t="shared" si="29"/>
        <v>2.1606429690444311</v>
      </c>
      <c r="HA19" s="26">
        <f t="shared" si="50"/>
        <v>2.0110701564928273</v>
      </c>
      <c r="HB19" s="26">
        <f t="shared" si="74"/>
        <v>1.7884998041804283</v>
      </c>
      <c r="HC19" s="26">
        <f t="shared" si="97"/>
        <v>1.2812461889768132</v>
      </c>
      <c r="HD19" s="26">
        <f t="shared" si="122"/>
        <v>1.0666366270161853</v>
      </c>
      <c r="HE19" s="26">
        <f t="shared" si="122"/>
        <v>0.82059115862038345</v>
      </c>
    </row>
    <row r="20" spans="1:213" ht="15.75" thickBot="1" x14ac:dyDescent="0.3">
      <c r="A20" s="38">
        <v>0.58333333333333304</v>
      </c>
      <c r="B20" s="251">
        <f>INDEX($S$5:$QT$1000,ROW()-4,(MATCH(Tool!$K$5,$S$5:$QT$5,0)+(MATCH(Tool!$K$6,$S$6:$QT$6,0)-1)))</f>
        <v>0.89177250646871287</v>
      </c>
      <c r="C20" s="29"/>
      <c r="D20" s="239">
        <v>0.58333333333333304</v>
      </c>
      <c r="E20" s="240">
        <f t="shared" si="98"/>
        <v>0.84030958800769373</v>
      </c>
      <c r="F20" s="240">
        <f t="shared" si="75"/>
        <v>1.0421929288478531</v>
      </c>
      <c r="G20" s="240">
        <f t="shared" si="51"/>
        <v>1.2867143865073705</v>
      </c>
      <c r="H20" s="240">
        <f t="shared" si="30"/>
        <v>1.336831455479881</v>
      </c>
      <c r="I20" s="240">
        <f t="shared" si="10"/>
        <v>1.2537429936088673</v>
      </c>
      <c r="J20" s="240">
        <f t="shared" si="10"/>
        <v>1.2451855288224285</v>
      </c>
      <c r="K20" s="240">
        <f t="shared" si="10"/>
        <v>1.267710047426774</v>
      </c>
      <c r="L20" s="240">
        <f t="shared" si="10"/>
        <v>1.3817472376331041</v>
      </c>
      <c r="M20" s="240">
        <f t="shared" si="31"/>
        <v>1.0851861111989469</v>
      </c>
      <c r="N20" s="240">
        <f t="shared" si="52"/>
        <v>0.96375538314416831</v>
      </c>
      <c r="O20" s="240">
        <f t="shared" si="99"/>
        <v>0.5081383443129337</v>
      </c>
      <c r="P20" s="240">
        <f t="shared" si="99"/>
        <v>0.23981631938017342</v>
      </c>
      <c r="Q20" s="83"/>
      <c r="R20" s="66">
        <v>0.58333333333333304</v>
      </c>
      <c r="S20" s="26">
        <f t="shared" si="100"/>
        <v>0.89177250646871287</v>
      </c>
      <c r="T20" s="26">
        <f t="shared" si="76"/>
        <v>1.1892447947183054</v>
      </c>
      <c r="U20" s="26">
        <f t="shared" si="53"/>
        <v>1.6755172105043548</v>
      </c>
      <c r="V20" s="26">
        <f t="shared" si="11"/>
        <v>2.1531080782605927</v>
      </c>
      <c r="W20" s="26">
        <f t="shared" si="1"/>
        <v>2.2906186258459686</v>
      </c>
      <c r="X20" s="26">
        <f t="shared" si="1"/>
        <v>2.4077184730291989</v>
      </c>
      <c r="Y20" s="26">
        <f t="shared" si="1"/>
        <v>2.3647369785369277</v>
      </c>
      <c r="Z20" s="26">
        <f t="shared" si="12"/>
        <v>2.2411019659051572</v>
      </c>
      <c r="AA20" s="26">
        <f t="shared" si="32"/>
        <v>1.9486253717876867</v>
      </c>
      <c r="AB20" s="26">
        <f t="shared" si="54"/>
        <v>1.5450123650329777</v>
      </c>
      <c r="AC20" s="26">
        <f t="shared" si="101"/>
        <v>1.1573397825790686</v>
      </c>
      <c r="AD20" s="26">
        <f t="shared" si="101"/>
        <v>0.90000835709639471</v>
      </c>
      <c r="AE20" s="18"/>
      <c r="AF20" s="66">
        <v>0.58333333333333304</v>
      </c>
      <c r="AG20" s="26">
        <f t="shared" si="102"/>
        <v>0.97529803861147424</v>
      </c>
      <c r="AH20" s="26">
        <f t="shared" si="77"/>
        <v>1.1637028264009375</v>
      </c>
      <c r="AI20" s="26">
        <f t="shared" si="55"/>
        <v>1.6466904473634583</v>
      </c>
      <c r="AJ20" s="26">
        <f t="shared" si="33"/>
        <v>1.9053775346217743</v>
      </c>
      <c r="AK20" s="26">
        <f t="shared" si="13"/>
        <v>2.2584162738344422</v>
      </c>
      <c r="AL20" s="26">
        <f t="shared" si="2"/>
        <v>2.3022467501833646</v>
      </c>
      <c r="AM20" s="26">
        <f t="shared" si="14"/>
        <v>2.1319097987204931</v>
      </c>
      <c r="AN20" s="26">
        <f t="shared" si="34"/>
        <v>2.1769204230931454</v>
      </c>
      <c r="AO20" s="26">
        <f t="shared" si="34"/>
        <v>1.9372129336443038</v>
      </c>
      <c r="AP20" s="26">
        <f t="shared" si="56"/>
        <v>1.4926636183628552</v>
      </c>
      <c r="AQ20" s="26">
        <f t="shared" si="78"/>
        <v>1.1856679222360547</v>
      </c>
      <c r="AR20" s="26">
        <f t="shared" si="103"/>
        <v>0.95456169611074659</v>
      </c>
      <c r="AT20" s="66">
        <v>0.58333333333333304</v>
      </c>
      <c r="AU20" s="26">
        <f t="shared" si="104"/>
        <v>0.99013619808994102</v>
      </c>
      <c r="AV20" s="26">
        <f t="shared" si="79"/>
        <v>1.2806172005303866</v>
      </c>
      <c r="AW20" s="26">
        <f t="shared" si="57"/>
        <v>1.8023190796148609</v>
      </c>
      <c r="AX20" s="26">
        <f t="shared" si="35"/>
        <v>2.0195983415760912</v>
      </c>
      <c r="AY20" s="26">
        <f t="shared" si="15"/>
        <v>2.2834143507660558</v>
      </c>
      <c r="AZ20" s="26">
        <f t="shared" si="15"/>
        <v>2.3700787046069141</v>
      </c>
      <c r="BA20" s="26">
        <f t="shared" si="15"/>
        <v>2.3249519950471993</v>
      </c>
      <c r="BB20" s="26">
        <f t="shared" si="36"/>
        <v>2.2977317176788521</v>
      </c>
      <c r="BC20" s="26">
        <f t="shared" si="58"/>
        <v>1.9707401163215694</v>
      </c>
      <c r="BD20" s="26">
        <f t="shared" si="80"/>
        <v>1.4586784558513615</v>
      </c>
      <c r="BE20" s="26">
        <f t="shared" si="105"/>
        <v>1.1088188219051476</v>
      </c>
      <c r="BF20" s="26">
        <f t="shared" si="105"/>
        <v>0.91592892719772223</v>
      </c>
      <c r="BH20" s="66">
        <v>0.58333333333333304</v>
      </c>
      <c r="BI20" s="26">
        <f t="shared" si="106"/>
        <v>1.0804340355971895</v>
      </c>
      <c r="BJ20" s="26">
        <f t="shared" si="81"/>
        <v>1.4555052495432075</v>
      </c>
      <c r="BK20" s="26">
        <f t="shared" si="59"/>
        <v>1.8466644100630705</v>
      </c>
      <c r="BL20" s="26">
        <f t="shared" si="37"/>
        <v>2.1866906049627417</v>
      </c>
      <c r="BM20" s="26">
        <f t="shared" si="16"/>
        <v>2.2997937455612845</v>
      </c>
      <c r="BN20" s="26">
        <f t="shared" si="16"/>
        <v>2.2882470683683764</v>
      </c>
      <c r="BO20" s="26">
        <f t="shared" si="16"/>
        <v>2.3796872558463775</v>
      </c>
      <c r="BP20" s="26">
        <f t="shared" si="38"/>
        <v>2.5074315176839757</v>
      </c>
      <c r="BQ20" s="26">
        <f t="shared" si="38"/>
        <v>2.1235385304883478</v>
      </c>
      <c r="BR20" s="26">
        <f t="shared" si="60"/>
        <v>1.6772502469280519</v>
      </c>
      <c r="BS20" s="26">
        <f t="shared" si="82"/>
        <v>1.3588564219939594</v>
      </c>
      <c r="BT20" s="26">
        <f t="shared" si="107"/>
        <v>1.016462698536525</v>
      </c>
      <c r="BU20" s="27"/>
      <c r="BV20" s="66">
        <v>0.58333333333333304</v>
      </c>
      <c r="BW20" s="26">
        <f t="shared" si="83"/>
        <v>1.199174037272577</v>
      </c>
      <c r="BX20" s="26">
        <f t="shared" si="83"/>
        <v>1.3513929634338795</v>
      </c>
      <c r="BY20" s="26">
        <f t="shared" si="61"/>
        <v>1.7404668395502449</v>
      </c>
      <c r="BZ20" s="26">
        <f t="shared" si="39"/>
        <v>1.8632826844447714</v>
      </c>
      <c r="CA20" s="26">
        <f t="shared" si="17"/>
        <v>2.0480739052366403</v>
      </c>
      <c r="CB20" s="26">
        <f t="shared" si="17"/>
        <v>2.0762731880174292</v>
      </c>
      <c r="CC20" s="26">
        <f t="shared" si="17"/>
        <v>2.0735154483262881</v>
      </c>
      <c r="CD20" s="26">
        <f t="shared" si="40"/>
        <v>2.108154862714533</v>
      </c>
      <c r="CE20" s="26">
        <f t="shared" si="40"/>
        <v>1.9367572573500969</v>
      </c>
      <c r="CF20" s="26">
        <f t="shared" si="62"/>
        <v>1.6824597701479995</v>
      </c>
      <c r="CG20" s="26">
        <f t="shared" si="84"/>
        <v>1.3442335440958117</v>
      </c>
      <c r="CH20" s="26">
        <f t="shared" si="108"/>
        <v>1.0854508630295676</v>
      </c>
      <c r="CI20" s="18"/>
      <c r="CJ20" s="66">
        <v>0.58333333333333304</v>
      </c>
      <c r="CK20" s="26">
        <f t="shared" si="109"/>
        <v>0.94104439342945412</v>
      </c>
      <c r="CL20" s="26">
        <f t="shared" si="85"/>
        <v>1.1670782195904679</v>
      </c>
      <c r="CM20" s="26">
        <f t="shared" si="63"/>
        <v>1.5133892476951132</v>
      </c>
      <c r="CN20" s="26">
        <f t="shared" si="18"/>
        <v>1.7810832990218619</v>
      </c>
      <c r="CO20" s="26">
        <f t="shared" si="3"/>
        <v>2.2420534192956882</v>
      </c>
      <c r="CP20" s="26">
        <f t="shared" si="3"/>
        <v>2.0993768758645133</v>
      </c>
      <c r="CQ20" s="26">
        <f t="shared" si="3"/>
        <v>1.9756633213289612</v>
      </c>
      <c r="CR20" s="26">
        <f t="shared" si="19"/>
        <v>2.0819750874202336</v>
      </c>
      <c r="CS20" s="26">
        <f t="shared" si="41"/>
        <v>1.7728565199395672</v>
      </c>
      <c r="CT20" s="26">
        <f t="shared" si="64"/>
        <v>1.4474718023119761</v>
      </c>
      <c r="CU20" s="26">
        <f t="shared" si="110"/>
        <v>1.1896556952679302</v>
      </c>
      <c r="CV20" s="26">
        <f t="shared" si="110"/>
        <v>1.0324954711254242</v>
      </c>
      <c r="CW20" s="83"/>
      <c r="DL20" s="66">
        <v>0.58333333333333304</v>
      </c>
      <c r="DM20" s="26">
        <f t="shared" si="111"/>
        <v>0.96819080149184633</v>
      </c>
      <c r="DN20" s="26">
        <f t="shared" si="86"/>
        <v>1.3228636501689326</v>
      </c>
      <c r="DO20" s="26">
        <f t="shared" si="65"/>
        <v>1.7354723751268797</v>
      </c>
      <c r="DP20" s="26">
        <f t="shared" si="20"/>
        <v>2.0304686213727461</v>
      </c>
      <c r="DQ20" s="26">
        <f t="shared" si="20"/>
        <v>2.1930967995275319</v>
      </c>
      <c r="DR20" s="26">
        <f t="shared" si="4"/>
        <v>2.3138046436181736</v>
      </c>
      <c r="DS20" s="26">
        <f t="shared" si="21"/>
        <v>2.4087737103866833</v>
      </c>
      <c r="DT20" s="26">
        <f t="shared" si="21"/>
        <v>2.0688840288522483</v>
      </c>
      <c r="DU20" s="26">
        <f t="shared" si="42"/>
        <v>2.0941720029825777</v>
      </c>
      <c r="DV20" s="26">
        <f t="shared" si="66"/>
        <v>1.4443035889170424</v>
      </c>
      <c r="DW20" s="26">
        <f t="shared" si="87"/>
        <v>1.1479142488146734</v>
      </c>
      <c r="DX20" s="26">
        <f t="shared" si="112"/>
        <v>0.88522692765213973</v>
      </c>
      <c r="DY20" s="83"/>
      <c r="DZ20" s="66">
        <v>0.58333333333333304</v>
      </c>
      <c r="EA20" s="26">
        <f t="shared" si="5"/>
        <v>0.77499618608000587</v>
      </c>
      <c r="EB20" s="26">
        <f t="shared" si="5"/>
        <v>1.0646912280311998</v>
      </c>
      <c r="EC20" s="26">
        <f t="shared" si="5"/>
        <v>1.4698010315949059</v>
      </c>
      <c r="ED20" s="26">
        <f t="shared" si="5"/>
        <v>1.8491508771578111</v>
      </c>
      <c r="EE20" s="26">
        <f t="shared" si="5"/>
        <v>1.8709997894161354</v>
      </c>
      <c r="EF20" s="26">
        <f t="shared" si="5"/>
        <v>1.8263302147663729</v>
      </c>
      <c r="EG20" s="26">
        <f t="shared" si="5"/>
        <v>2.0365115128064479</v>
      </c>
      <c r="EH20" s="26">
        <f t="shared" si="5"/>
        <v>1.853539932548268</v>
      </c>
      <c r="EI20" s="26">
        <f t="shared" si="5"/>
        <v>1.5443352182769701</v>
      </c>
      <c r="EJ20" s="26">
        <f t="shared" si="5"/>
        <v>1.117265362938324</v>
      </c>
      <c r="EK20" s="26">
        <f t="shared" si="5"/>
        <v>0.96549445910586285</v>
      </c>
      <c r="EL20" s="26">
        <f t="shared" si="5"/>
        <v>0.6083184870317927</v>
      </c>
      <c r="EM20" s="83"/>
      <c r="EN20" s="27"/>
      <c r="EO20" s="66">
        <v>0.58333333333333304</v>
      </c>
      <c r="EP20" s="26">
        <f t="shared" si="88"/>
        <v>0.99882013723730301</v>
      </c>
      <c r="EQ20" s="26">
        <f t="shared" si="88"/>
        <v>1.2747941786469354</v>
      </c>
      <c r="ER20" s="26">
        <f t="shared" si="43"/>
        <v>1.8428519049933108</v>
      </c>
      <c r="ES20" s="26">
        <f t="shared" si="22"/>
        <v>2.0425539177758196</v>
      </c>
      <c r="ET20" s="26">
        <f t="shared" si="6"/>
        <v>2.0129099473214778</v>
      </c>
      <c r="EU20" s="26">
        <f t="shared" si="6"/>
        <v>2.2128927335750945</v>
      </c>
      <c r="EV20" s="26">
        <f t="shared" si="6"/>
        <v>2.2540240176421888</v>
      </c>
      <c r="EW20" s="26">
        <f t="shared" si="23"/>
        <v>2.1402164137278152</v>
      </c>
      <c r="EX20" s="26">
        <f t="shared" si="44"/>
        <v>2.0237171416528854</v>
      </c>
      <c r="EY20" s="26">
        <f t="shared" si="67"/>
        <v>1.5796004279183982</v>
      </c>
      <c r="EZ20" s="26">
        <f t="shared" si="89"/>
        <v>1.1766896433737364</v>
      </c>
      <c r="FA20" s="26">
        <f t="shared" si="114"/>
        <v>1.0296605769729272</v>
      </c>
      <c r="FC20" s="66">
        <v>0.58333333333333304</v>
      </c>
      <c r="FD20" s="26">
        <f t="shared" si="115"/>
        <v>0.6902019235875031</v>
      </c>
      <c r="FE20" s="26">
        <f t="shared" si="90"/>
        <v>0.86979578568469684</v>
      </c>
      <c r="FF20" s="26">
        <f t="shared" si="68"/>
        <v>1.2304644231249156</v>
      </c>
      <c r="FG20" s="26">
        <f t="shared" si="24"/>
        <v>1.6525656414157728</v>
      </c>
      <c r="FH20" s="26">
        <f t="shared" si="7"/>
        <v>2.0629956708616932</v>
      </c>
      <c r="FI20" s="26">
        <f t="shared" si="0"/>
        <v>2.1087164047459197</v>
      </c>
      <c r="FJ20" s="26">
        <f t="shared" si="8"/>
        <v>2.0082251089921828</v>
      </c>
      <c r="FK20" s="26">
        <f t="shared" si="25"/>
        <v>1.8445599091307485</v>
      </c>
      <c r="FL20" s="26">
        <f t="shared" si="45"/>
        <v>1.540603645442836</v>
      </c>
      <c r="FM20" s="26">
        <f t="shared" si="91"/>
        <v>1.1118807957047701</v>
      </c>
      <c r="FN20" s="26">
        <f t="shared" si="116"/>
        <v>1.0023631453456856</v>
      </c>
      <c r="FO20" s="26">
        <f>(1/1000)*$B$1*0.15*(((FO72)*((1+COS(RADIANS(90-$B$2)))/2)*(1+(1-((FO72/(FO46+FO72))^2))*((SIN(RADIANS($B$2/2)))^3))*(1+(1-((FO72/(FO46+FO72))^2))*((COS(RADIANS(DEGREES(ACOS(SIN(RADIANS(FO98))))*(COS(RADIANS(90-$B$2)))+((COS(RADIANS(FO98)))*(COS(RADIANS(FO124-$B$3))))*(SIN(RADIANS(90-$B$2))))))^2)*((SIN(RADIANS(90-FO98)))^3)))+(FO72*(((COS(RADIANS(DEGREES(ACOS(SIN(RADIANS(FO98))))*(COS(RADIANS(90-$B$2)))+((COS(RADIANS(FO98)))*(COS(RADIANS(FO124-$B$3))))*(SIN(RADIANS(90-$B$2)))))))/(SIN(RADIANS(FO98)))))+(0.5*0.25*(1-(COS(RADIANS(90-$B$2))))*(FO46+FO72)))</f>
        <v>0.30685833665002232</v>
      </c>
      <c r="FQ20" s="66">
        <v>0.58333333333333304</v>
      </c>
      <c r="FR20" s="26">
        <f t="shared" si="117"/>
        <v>0.90902714271333462</v>
      </c>
      <c r="FS20" s="26">
        <f t="shared" si="92"/>
        <v>1.2161599145566204</v>
      </c>
      <c r="FT20" s="26">
        <f t="shared" si="69"/>
        <v>1.6429642292687965</v>
      </c>
      <c r="FU20" s="26">
        <f t="shared" si="26"/>
        <v>1.9205487869562239</v>
      </c>
      <c r="FV20" s="26">
        <f t="shared" si="26"/>
        <v>2.1310623250303733</v>
      </c>
      <c r="FW20" s="26">
        <f t="shared" si="26"/>
        <v>2.1568136205640807</v>
      </c>
      <c r="FX20" s="26">
        <f t="shared" si="26"/>
        <v>2.2166355818710399</v>
      </c>
      <c r="FY20" s="26">
        <f t="shared" si="26"/>
        <v>2.1300033514172174</v>
      </c>
      <c r="FZ20" s="26">
        <f t="shared" si="46"/>
        <v>1.7337289594967116</v>
      </c>
      <c r="GA20" s="26">
        <f t="shared" si="70"/>
        <v>1.2935405525650969</v>
      </c>
      <c r="GB20" s="26">
        <f t="shared" si="93"/>
        <v>1.2984122061403804</v>
      </c>
      <c r="GC20" s="26">
        <f t="shared" si="118"/>
        <v>0.9882678190740728</v>
      </c>
      <c r="GE20" s="66">
        <v>0.58333333333333304</v>
      </c>
      <c r="GF20" s="26">
        <f t="shared" si="119"/>
        <v>0.87357757675594816</v>
      </c>
      <c r="GG20" s="26">
        <f t="shared" si="94"/>
        <v>1.1292108967796961</v>
      </c>
      <c r="GH20" s="26">
        <f t="shared" si="71"/>
        <v>1.6269553432139274</v>
      </c>
      <c r="GI20" s="26">
        <f t="shared" si="47"/>
        <v>1.953780908022491</v>
      </c>
      <c r="GJ20" s="26">
        <f t="shared" si="27"/>
        <v>2.146359860772022</v>
      </c>
      <c r="GK20" s="26">
        <f t="shared" si="27"/>
        <v>2.0834392456360447</v>
      </c>
      <c r="GL20" s="26">
        <f t="shared" si="27"/>
        <v>2.173504803955157</v>
      </c>
      <c r="GM20" s="26">
        <f t="shared" si="48"/>
        <v>2.1760113023355077</v>
      </c>
      <c r="GN20" s="26">
        <f t="shared" si="72"/>
        <v>1.9244076952576739</v>
      </c>
      <c r="GO20" s="26">
        <f t="shared" si="95"/>
        <v>1.4893838345047874</v>
      </c>
      <c r="GP20" s="26">
        <f t="shared" si="120"/>
        <v>1.163123615391132</v>
      </c>
      <c r="GQ20" s="26">
        <f t="shared" si="120"/>
        <v>0.92348763546993862</v>
      </c>
      <c r="GS20" s="66">
        <v>0.58333333333333304</v>
      </c>
      <c r="GT20" s="26">
        <f t="shared" si="121"/>
        <v>0.84715194611121902</v>
      </c>
      <c r="GU20" s="26">
        <f t="shared" si="96"/>
        <v>1.1862071651778341</v>
      </c>
      <c r="GV20" s="26">
        <f t="shared" si="73"/>
        <v>1.5755275878384687</v>
      </c>
      <c r="GW20" s="26">
        <f t="shared" si="49"/>
        <v>1.7998705238243395</v>
      </c>
      <c r="GX20" s="26">
        <f t="shared" si="28"/>
        <v>1.8110502429349131</v>
      </c>
      <c r="GY20" s="26">
        <f t="shared" si="9"/>
        <v>2.215089111596019</v>
      </c>
      <c r="GZ20" s="26">
        <f t="shared" si="29"/>
        <v>2.1926508271025584</v>
      </c>
      <c r="HA20" s="26">
        <f t="shared" si="50"/>
        <v>2.0115697689319791</v>
      </c>
      <c r="HB20" s="26">
        <f t="shared" si="74"/>
        <v>1.7425290605655477</v>
      </c>
      <c r="HC20" s="26">
        <f t="shared" si="97"/>
        <v>1.3294200633847952</v>
      </c>
      <c r="HD20" s="26">
        <f t="shared" si="122"/>
        <v>1.0381676977872496</v>
      </c>
      <c r="HE20" s="26">
        <f t="shared" si="122"/>
        <v>0.81893348079072059</v>
      </c>
    </row>
    <row r="21" spans="1:213" ht="15.75" thickBot="1" x14ac:dyDescent="0.3">
      <c r="A21" s="38">
        <v>0.625</v>
      </c>
      <c r="B21" s="251">
        <f>INDEX($S$5:$QT$1000,ROW()-4,(MATCH(Tool!$K$5,$S$5:$QT$5,0)+(MATCH(Tool!$K$6,$S$6:$QT$6,0)-1)))</f>
        <v>0.78747893116862655</v>
      </c>
      <c r="C21" s="29"/>
      <c r="D21" s="239">
        <v>0.625</v>
      </c>
      <c r="E21" s="240">
        <f t="shared" si="98"/>
        <v>0.59586967898526477</v>
      </c>
      <c r="F21" s="240">
        <f t="shared" si="75"/>
        <v>0.90643597999670567</v>
      </c>
      <c r="G21" s="240">
        <f t="shared" si="51"/>
        <v>1.2465925223408283</v>
      </c>
      <c r="H21" s="240">
        <f t="shared" si="30"/>
        <v>1.2308073831803092</v>
      </c>
      <c r="I21" s="240">
        <f t="shared" si="10"/>
        <v>1.4697964674249704</v>
      </c>
      <c r="J21" s="240">
        <f t="shared" si="10"/>
        <v>1.3257486449930751</v>
      </c>
      <c r="K21" s="240">
        <f t="shared" si="10"/>
        <v>1.4004751507416757</v>
      </c>
      <c r="L21" s="240">
        <f t="shared" si="10"/>
        <v>1.3635331105370683</v>
      </c>
      <c r="M21" s="240">
        <f t="shared" si="31"/>
        <v>0.83217181846185306</v>
      </c>
      <c r="N21" s="240">
        <f t="shared" si="52"/>
        <v>0.50691514418354067</v>
      </c>
      <c r="O21" s="240">
        <f>(1/1000)*$B$1*0.15*(((O73)*((1+COS(RADIANS(90-$B$2)))/2)*(1+(1-((O73/(O47+O73))^2))*((SIN(RADIANS($B$2/2)))^3))*(1+(1-((O73/(O47+O73))^2))*((COS(RADIANS(DEGREES(ACOS(SIN(RADIANS(O99))))*(COS(RADIANS(90-$B$2)))+((COS(RADIANS(O99)))*(COS(RADIANS(O125-$B$3))))*(SIN(RADIANS(90-$B$2))))))^2)*((SIN(RADIANS(90-O99)))^3)))+(O73*(((COS(RADIANS(DEGREES(ACOS(SIN(RADIANS(O99))))*(COS(RADIANS(90-$B$2)))+((COS(RADIANS(O99)))*(COS(RADIANS(O125-$B$3))))*(SIN(RADIANS(90-$B$2)))))))/(SIN(RADIANS(O99)))))+(0.5*0.25*(1-(COS(RADIANS(90-$B$2))))*(O47+O73)))</f>
        <v>1.4945119577894806E-2</v>
      </c>
      <c r="P21" s="240">
        <v>0</v>
      </c>
      <c r="Q21" s="83"/>
      <c r="R21" s="66">
        <v>0.625</v>
      </c>
      <c r="S21" s="26">
        <f t="shared" si="100"/>
        <v>0.78747893116862655</v>
      </c>
      <c r="T21" s="26">
        <f t="shared" si="76"/>
        <v>1.0804824308781864</v>
      </c>
      <c r="U21" s="26">
        <f t="shared" si="53"/>
        <v>1.5857457230999692</v>
      </c>
      <c r="V21" s="26">
        <f t="shared" si="11"/>
        <v>1.9474926387812002</v>
      </c>
      <c r="W21" s="26">
        <f t="shared" si="1"/>
        <v>2.0676280066791857</v>
      </c>
      <c r="X21" s="26">
        <f t="shared" si="1"/>
        <v>2.2560837816313613</v>
      </c>
      <c r="Y21" s="26">
        <f t="shared" si="1"/>
        <v>2.2125045643239387</v>
      </c>
      <c r="Z21" s="26">
        <f t="shared" si="12"/>
        <v>1.9943166126260887</v>
      </c>
      <c r="AA21" s="26">
        <f t="shared" si="32"/>
        <v>1.8100590575583038</v>
      </c>
      <c r="AB21" s="26">
        <f t="shared" si="54"/>
        <v>1.3261715070607323</v>
      </c>
      <c r="AC21" s="26">
        <f>0.6*AC20</f>
        <v>0.69440386954744115</v>
      </c>
      <c r="AD21" s="26">
        <f>0.6*AD20</f>
        <v>0.54000501425783676</v>
      </c>
      <c r="AE21" s="18"/>
      <c r="AF21" s="66">
        <v>0.625</v>
      </c>
      <c r="AG21" s="26">
        <f t="shared" si="102"/>
        <v>0.80350962257531111</v>
      </c>
      <c r="AH21" s="26">
        <f t="shared" si="77"/>
        <v>1.0187439824431113</v>
      </c>
      <c r="AI21" s="26">
        <f t="shared" si="55"/>
        <v>1.456731105289869</v>
      </c>
      <c r="AJ21" s="26">
        <f t="shared" si="33"/>
        <v>1.7240087330592013</v>
      </c>
      <c r="AK21" s="26">
        <f t="shared" si="13"/>
        <v>2.0335398910481457</v>
      </c>
      <c r="AL21" s="26">
        <f t="shared" si="2"/>
        <v>2.1635241288667468</v>
      </c>
      <c r="AM21" s="26">
        <f t="shared" si="14"/>
        <v>2.0991098937744979</v>
      </c>
      <c r="AN21" s="26">
        <f t="shared" si="34"/>
        <v>2.1191592483544768</v>
      </c>
      <c r="AO21" s="26">
        <f t="shared" si="34"/>
        <v>1.7175765475713112</v>
      </c>
      <c r="AP21" s="26">
        <f t="shared" si="56"/>
        <v>1.3315547703922153</v>
      </c>
      <c r="AQ21" s="26">
        <f t="shared" si="78"/>
        <v>1.0643364916276232</v>
      </c>
      <c r="AR21" s="26">
        <f>0.6*AR20</f>
        <v>0.57273701766644791</v>
      </c>
      <c r="AT21" s="66">
        <v>0.625</v>
      </c>
      <c r="AU21" s="26">
        <f t="shared" si="104"/>
        <v>0.88356094043162003</v>
      </c>
      <c r="AV21" s="26">
        <f t="shared" si="79"/>
        <v>1.1459630894250479</v>
      </c>
      <c r="AW21" s="26">
        <f t="shared" si="57"/>
        <v>1.6373157206303299</v>
      </c>
      <c r="AX21" s="26">
        <f t="shared" si="35"/>
        <v>1.8394257979836508</v>
      </c>
      <c r="AY21" s="26">
        <f t="shared" si="15"/>
        <v>2.2136911694727477</v>
      </c>
      <c r="AZ21" s="26">
        <f t="shared" si="15"/>
        <v>2.3656571100231765</v>
      </c>
      <c r="BA21" s="26">
        <f t="shared" si="15"/>
        <v>2.3098568748197743</v>
      </c>
      <c r="BB21" s="26">
        <f t="shared" si="36"/>
        <v>2.1439661829341716</v>
      </c>
      <c r="BC21" s="26">
        <f t="shared" si="58"/>
        <v>1.9345152938372911</v>
      </c>
      <c r="BD21" s="26">
        <f t="shared" si="80"/>
        <v>1.3871829572356973</v>
      </c>
      <c r="BE21" s="26">
        <f t="shared" si="105"/>
        <v>1.1396946128559897</v>
      </c>
      <c r="BF21" s="26">
        <f>0.6*BF20</f>
        <v>0.54955735631863334</v>
      </c>
      <c r="BH21" s="66">
        <v>0.625</v>
      </c>
      <c r="BI21" s="26">
        <f t="shared" si="106"/>
        <v>0.97978512576480581</v>
      </c>
      <c r="BJ21" s="26">
        <f t="shared" si="81"/>
        <v>1.2668351548085708</v>
      </c>
      <c r="BK21" s="26">
        <f t="shared" si="59"/>
        <v>1.6728346091497399</v>
      </c>
      <c r="BL21" s="26">
        <f t="shared" si="37"/>
        <v>2.0672710702323966</v>
      </c>
      <c r="BM21" s="26">
        <f t="shared" si="16"/>
        <v>2.1913722094183448</v>
      </c>
      <c r="BN21" s="26">
        <f t="shared" si="16"/>
        <v>2.1810462764921317</v>
      </c>
      <c r="BO21" s="26">
        <f t="shared" si="16"/>
        <v>2.414754340539814</v>
      </c>
      <c r="BP21" s="26">
        <f t="shared" si="38"/>
        <v>2.3544914163890889</v>
      </c>
      <c r="BQ21" s="26">
        <f t="shared" si="38"/>
        <v>2.0257838200839657</v>
      </c>
      <c r="BR21" s="26">
        <f t="shared" si="60"/>
        <v>1.4535319591845193</v>
      </c>
      <c r="BS21" s="26">
        <f t="shared" si="82"/>
        <v>1.2399480109024306</v>
      </c>
      <c r="BT21" s="26">
        <f t="shared" si="107"/>
        <v>0.93061717220112028</v>
      </c>
      <c r="BU21" s="27"/>
      <c r="BV21" s="66">
        <v>0.625</v>
      </c>
      <c r="BW21" s="26">
        <f t="shared" si="83"/>
        <v>1.0487243022323154</v>
      </c>
      <c r="BX21" s="26">
        <f t="shared" si="83"/>
        <v>1.2482859312045047</v>
      </c>
      <c r="BY21" s="26">
        <f t="shared" si="61"/>
        <v>1.5916619827965166</v>
      </c>
      <c r="BZ21" s="26">
        <f t="shared" si="39"/>
        <v>1.8239090131887481</v>
      </c>
      <c r="CA21" s="26">
        <f t="shared" si="17"/>
        <v>2.0156678839567848</v>
      </c>
      <c r="CB21" s="26">
        <f t="shared" si="17"/>
        <v>2.0473807242173234</v>
      </c>
      <c r="CC21" s="26">
        <f t="shared" si="17"/>
        <v>1.8758284092010289</v>
      </c>
      <c r="CD21" s="26">
        <f t="shared" si="40"/>
        <v>2.0520384453676739</v>
      </c>
      <c r="CE21" s="26">
        <f t="shared" si="40"/>
        <v>1.8787534955508947</v>
      </c>
      <c r="CF21" s="26">
        <f t="shared" si="62"/>
        <v>1.4965498192214057</v>
      </c>
      <c r="CG21" s="26">
        <f t="shared" si="84"/>
        <v>1.179346699680186</v>
      </c>
      <c r="CH21" s="26">
        <f t="shared" si="108"/>
        <v>0.97890509221623934</v>
      </c>
      <c r="CI21" s="18"/>
      <c r="CJ21" s="66">
        <v>0.625</v>
      </c>
      <c r="CK21" s="26">
        <f t="shared" si="109"/>
        <v>1.0266804440478221</v>
      </c>
      <c r="CL21" s="26">
        <f t="shared" si="85"/>
        <v>1.0974278995629245</v>
      </c>
      <c r="CM21" s="26">
        <f t="shared" si="63"/>
        <v>1.4864116785592778</v>
      </c>
      <c r="CN21" s="26">
        <f t="shared" si="18"/>
        <v>1.7738310846890739</v>
      </c>
      <c r="CO21" s="26">
        <f t="shared" si="3"/>
        <v>2.1429862069763739</v>
      </c>
      <c r="CP21" s="26">
        <f t="shared" si="3"/>
        <v>2.0549978891433835</v>
      </c>
      <c r="CQ21" s="26">
        <f t="shared" si="3"/>
        <v>2.0983920737839248</v>
      </c>
      <c r="CR21" s="26">
        <f t="shared" si="19"/>
        <v>2.1132243474019989</v>
      </c>
      <c r="CS21" s="26">
        <f t="shared" si="41"/>
        <v>1.7395449336376339</v>
      </c>
      <c r="CT21" s="26">
        <f t="shared" si="64"/>
        <v>1.4360422470772545</v>
      </c>
      <c r="CU21" s="26">
        <f>0.6*CU20</f>
        <v>0.71379341716075817</v>
      </c>
      <c r="CV21" s="26">
        <f>0.6*CV20</f>
        <v>0.6194972826752545</v>
      </c>
      <c r="CW21" s="83"/>
      <c r="DL21" s="66">
        <v>0.625</v>
      </c>
      <c r="DM21" s="26">
        <f t="shared" si="111"/>
        <v>0.86727957972006098</v>
      </c>
      <c r="DN21" s="26">
        <f t="shared" si="86"/>
        <v>1.1761563888388458</v>
      </c>
      <c r="DO21" s="26">
        <f t="shared" si="65"/>
        <v>1.6221747720470627</v>
      </c>
      <c r="DP21" s="26">
        <f t="shared" si="20"/>
        <v>1.8740552627901903</v>
      </c>
      <c r="DQ21" s="26">
        <f t="shared" si="20"/>
        <v>2.0622491350096452</v>
      </c>
      <c r="DR21" s="26">
        <f t="shared" si="4"/>
        <v>2.1124899508714856</v>
      </c>
      <c r="DS21" s="26">
        <f t="shared" si="21"/>
        <v>2.2698131416164524</v>
      </c>
      <c r="DT21" s="26">
        <f t="shared" si="21"/>
        <v>1.9982823258272511</v>
      </c>
      <c r="DU21" s="26">
        <f t="shared" si="42"/>
        <v>1.8684457203561746</v>
      </c>
      <c r="DV21" s="26">
        <f t="shared" si="66"/>
        <v>1.2777099438724149</v>
      </c>
      <c r="DW21" s="26">
        <f>0.6*DW20</f>
        <v>0.68874854928880402</v>
      </c>
      <c r="DX21" s="26">
        <f t="shared" si="112"/>
        <v>0.88300501504266926</v>
      </c>
      <c r="DY21" s="83"/>
      <c r="DZ21" s="66">
        <v>0.625</v>
      </c>
      <c r="EA21" s="26">
        <f t="shared" si="5"/>
        <v>0.82598278241434897</v>
      </c>
      <c r="EB21" s="26">
        <f t="shared" si="5"/>
        <v>0.95215969792786481</v>
      </c>
      <c r="EC21" s="26">
        <f t="shared" si="5"/>
        <v>1.525627287437493</v>
      </c>
      <c r="ED21" s="26">
        <f t="shared" si="5"/>
        <v>1.9074039608759437</v>
      </c>
      <c r="EE21" s="26">
        <f t="shared" si="5"/>
        <v>1.8049079108685071</v>
      </c>
      <c r="EF21" s="26">
        <f t="shared" si="5"/>
        <v>1.7667040276972419</v>
      </c>
      <c r="EG21" s="26">
        <f t="shared" si="5"/>
        <v>1.850981459960729</v>
      </c>
      <c r="EH21" s="26">
        <f t="shared" si="5"/>
        <v>1.7926928099525226</v>
      </c>
      <c r="EI21" s="26">
        <f t="shared" si="5"/>
        <v>1.4194917164999494</v>
      </c>
      <c r="EJ21" s="26">
        <f t="shared" si="5"/>
        <v>1.0164172711176336</v>
      </c>
      <c r="EK21" s="26">
        <f t="shared" si="5"/>
        <v>0.85110914288080619</v>
      </c>
      <c r="EL21" s="26">
        <f t="shared" si="5"/>
        <v>0.52910257067582023</v>
      </c>
      <c r="EM21" s="83"/>
      <c r="EN21" s="27"/>
      <c r="EO21" s="66">
        <v>0.625</v>
      </c>
      <c r="EP21" s="26">
        <f t="shared" si="88"/>
        <v>0.89612434012842368</v>
      </c>
      <c r="EQ21" s="26">
        <f t="shared" si="88"/>
        <v>1.1498495316165076</v>
      </c>
      <c r="ER21" s="26">
        <f t="shared" si="43"/>
        <v>1.6827378066959477</v>
      </c>
      <c r="ES21" s="26">
        <f t="shared" si="22"/>
        <v>1.9300331290087287</v>
      </c>
      <c r="ET21" s="26">
        <f t="shared" si="6"/>
        <v>1.8910978428614338</v>
      </c>
      <c r="EU21" s="26">
        <f t="shared" si="6"/>
        <v>2.1853102694443067</v>
      </c>
      <c r="EV21" s="26">
        <f t="shared" si="6"/>
        <v>2.3707939890715295</v>
      </c>
      <c r="EW21" s="26">
        <f t="shared" si="23"/>
        <v>2.0460781302399629</v>
      </c>
      <c r="EX21" s="26">
        <f t="shared" si="44"/>
        <v>1.911174061186935</v>
      </c>
      <c r="EY21" s="26">
        <f t="shared" si="67"/>
        <v>1.3488415388115627</v>
      </c>
      <c r="EZ21" s="26">
        <f t="shared" si="89"/>
        <v>1.1502724482083539</v>
      </c>
      <c r="FA21" s="26">
        <f t="shared" si="114"/>
        <v>0.95098074676181588</v>
      </c>
      <c r="FC21" s="66">
        <v>0.625</v>
      </c>
      <c r="FD21" s="26">
        <f t="shared" si="115"/>
        <v>0.45740205571379144</v>
      </c>
      <c r="FE21" s="26">
        <f t="shared" si="90"/>
        <v>0.87530207900801338</v>
      </c>
      <c r="FF21" s="26">
        <f t="shared" si="68"/>
        <v>1.1351612607164649</v>
      </c>
      <c r="FG21" s="26">
        <f t="shared" si="24"/>
        <v>1.5603936710542445</v>
      </c>
      <c r="FH21" s="26">
        <f t="shared" si="7"/>
        <v>1.9058381484875278</v>
      </c>
      <c r="FI21" s="26">
        <f t="shared" si="0"/>
        <v>2.0300669999362793</v>
      </c>
      <c r="FJ21" s="26">
        <f t="shared" si="8"/>
        <v>1.8764430438303106</v>
      </c>
      <c r="FK21" s="26">
        <f t="shared" si="25"/>
        <v>1.7147790433713641</v>
      </c>
      <c r="FL21" s="26">
        <f t="shared" si="45"/>
        <v>1.413047390423767</v>
      </c>
      <c r="FM21" s="26">
        <f t="shared" si="91"/>
        <v>1.0812374988096036</v>
      </c>
      <c r="FN21" s="26">
        <f>0.6*FN20</f>
        <v>0.60141788720741129</v>
      </c>
      <c r="FO21" s="26">
        <v>0</v>
      </c>
      <c r="FQ21" s="66">
        <v>0.625</v>
      </c>
      <c r="FR21" s="26">
        <f t="shared" si="117"/>
        <v>0.76135292739976446</v>
      </c>
      <c r="FS21" s="26">
        <f t="shared" si="92"/>
        <v>1.1178368767750768</v>
      </c>
      <c r="FT21" s="26">
        <f t="shared" si="69"/>
        <v>1.4596563620149956</v>
      </c>
      <c r="FU21" s="26">
        <f t="shared" si="26"/>
        <v>1.6268587331363804</v>
      </c>
      <c r="FV21" s="26">
        <f t="shared" si="26"/>
        <v>1.8787169487089663</v>
      </c>
      <c r="FW21" s="26">
        <f t="shared" si="26"/>
        <v>2.0921248014148657</v>
      </c>
      <c r="FX21" s="26">
        <f t="shared" si="26"/>
        <v>2.1630153349469117</v>
      </c>
      <c r="FY21" s="26">
        <f t="shared" si="26"/>
        <v>1.871876046092483</v>
      </c>
      <c r="FZ21" s="26">
        <f t="shared" si="46"/>
        <v>1.6341182958601266</v>
      </c>
      <c r="GA21" s="26">
        <f t="shared" si="70"/>
        <v>1.1811466516914704</v>
      </c>
      <c r="GB21" s="26">
        <f t="shared" si="93"/>
        <v>1.1367952638189582</v>
      </c>
      <c r="GC21" s="26">
        <f t="shared" si="118"/>
        <v>0.86797008727158398</v>
      </c>
      <c r="GE21" s="66">
        <v>0.625</v>
      </c>
      <c r="GF21" s="26">
        <f t="shared" si="119"/>
        <v>0.82264201946620763</v>
      </c>
      <c r="GG21" s="26">
        <f t="shared" si="94"/>
        <v>1.0491916792316696</v>
      </c>
      <c r="GH21" s="26">
        <f t="shared" si="71"/>
        <v>1.6098072758010094</v>
      </c>
      <c r="GI21" s="26">
        <f t="shared" si="47"/>
        <v>1.8240425150128687</v>
      </c>
      <c r="GJ21" s="26">
        <f t="shared" si="27"/>
        <v>1.9459125104966475</v>
      </c>
      <c r="GK21" s="26">
        <f t="shared" si="27"/>
        <v>2.1061656769478536</v>
      </c>
      <c r="GL21" s="26">
        <f t="shared" si="27"/>
        <v>2.0401292931240529</v>
      </c>
      <c r="GM21" s="26">
        <f t="shared" si="48"/>
        <v>1.9740839899133913</v>
      </c>
      <c r="GN21" s="26">
        <f t="shared" si="72"/>
        <v>1.8473063593813943</v>
      </c>
      <c r="GO21" s="26">
        <f t="shared" si="95"/>
        <v>1.4741935358236982</v>
      </c>
      <c r="GP21" s="26">
        <f t="shared" si="120"/>
        <v>1.1491277750812889</v>
      </c>
      <c r="GQ21" s="26">
        <f t="shared" si="120"/>
        <v>0.83244760833748421</v>
      </c>
      <c r="GS21" s="66">
        <v>0.625</v>
      </c>
      <c r="GT21" s="26">
        <f t="shared" si="121"/>
        <v>0.6820309980798881</v>
      </c>
      <c r="GU21" s="26">
        <f t="shared" si="96"/>
        <v>1.043630057808983</v>
      </c>
      <c r="GV21" s="26">
        <f t="shared" si="73"/>
        <v>1.5104559779159792</v>
      </c>
      <c r="GW21" s="26">
        <f t="shared" si="49"/>
        <v>1.7780309384303921</v>
      </c>
      <c r="GX21" s="26">
        <f t="shared" si="28"/>
        <v>1.8097766610725126</v>
      </c>
      <c r="GY21" s="26">
        <f t="shared" si="9"/>
        <v>1.9946854354795067</v>
      </c>
      <c r="GZ21" s="26">
        <f t="shared" si="29"/>
        <v>2.1391248371950788</v>
      </c>
      <c r="HA21" s="26">
        <f t="shared" si="50"/>
        <v>1.9299950932542629</v>
      </c>
      <c r="HB21" s="26">
        <f t="shared" si="74"/>
        <v>1.6347933827598566</v>
      </c>
      <c r="HC21" s="26">
        <f t="shared" si="97"/>
        <v>1.2651099755518584</v>
      </c>
      <c r="HD21" s="26">
        <f t="shared" si="122"/>
        <v>0.99497150877339657</v>
      </c>
      <c r="HE21" s="26">
        <f t="shared" si="122"/>
        <v>0.78791010154753016</v>
      </c>
    </row>
    <row r="22" spans="1:213" ht="15.75" thickBot="1" x14ac:dyDescent="0.3">
      <c r="A22" s="38">
        <v>0.66666666666666696</v>
      </c>
      <c r="B22" s="251">
        <f>INDEX($S$5:$QT$1000,ROW()-4,(MATCH(Tool!$K$5,$S$5:$QT$5,0)+(MATCH(Tool!$K$6,$S$6:$QT$6,0)-1)))</f>
        <v>0.47248735870117592</v>
      </c>
      <c r="C22" s="29"/>
      <c r="D22" s="239">
        <v>0.66666666666666696</v>
      </c>
      <c r="E22" s="240">
        <f t="shared" si="98"/>
        <v>0.14110687134412753</v>
      </c>
      <c r="F22" s="240">
        <f t="shared" si="75"/>
        <v>0.57222379420494784</v>
      </c>
      <c r="G22" s="240">
        <f t="shared" si="51"/>
        <v>1.0520496409644813</v>
      </c>
      <c r="H22" s="240">
        <f t="shared" si="30"/>
        <v>1.0775327960131662</v>
      </c>
      <c r="I22" s="240">
        <f t="shared" si="10"/>
        <v>1.3311428060578665</v>
      </c>
      <c r="J22" s="240">
        <f t="shared" si="10"/>
        <v>1.3953386071177103</v>
      </c>
      <c r="K22" s="240">
        <f t="shared" si="10"/>
        <v>1.3565360178780885</v>
      </c>
      <c r="L22" s="240">
        <f t="shared" si="10"/>
        <v>1.1506990712030583</v>
      </c>
      <c r="M22" s="240">
        <f t="shared" si="31"/>
        <v>0.47191827563235772</v>
      </c>
      <c r="N22" s="240">
        <f t="shared" si="52"/>
        <v>3.9186136328790949E-2</v>
      </c>
      <c r="O22" s="240">
        <v>0</v>
      </c>
      <c r="P22" s="240">
        <v>0</v>
      </c>
      <c r="Q22" s="83"/>
      <c r="R22" s="66">
        <v>0.66666666666666696</v>
      </c>
      <c r="S22" s="26">
        <f>0.6*S21</f>
        <v>0.47248735870117592</v>
      </c>
      <c r="T22" s="26">
        <f t="shared" si="76"/>
        <v>0.84357550524803604</v>
      </c>
      <c r="U22" s="26">
        <f t="shared" si="53"/>
        <v>1.3401418294402838</v>
      </c>
      <c r="V22" s="26">
        <f t="shared" si="11"/>
        <v>1.8005008844958297</v>
      </c>
      <c r="W22" s="26">
        <f t="shared" si="1"/>
        <v>1.9311631018648778</v>
      </c>
      <c r="X22" s="26">
        <f t="shared" si="1"/>
        <v>2.0904392490269808</v>
      </c>
      <c r="Y22" s="26">
        <f t="shared" si="1"/>
        <v>2.0075960888217619</v>
      </c>
      <c r="Z22" s="26">
        <f t="shared" si="12"/>
        <v>1.9122605325783191</v>
      </c>
      <c r="AA22" s="26">
        <f t="shared" si="32"/>
        <v>1.5815862597912691</v>
      </c>
      <c r="AB22" s="26">
        <f t="shared" si="54"/>
        <v>1.2856523779139168</v>
      </c>
      <c r="AC22" s="26">
        <v>0</v>
      </c>
      <c r="AD22" s="26">
        <v>0</v>
      </c>
      <c r="AE22" s="18"/>
      <c r="AF22" s="66">
        <v>0.66666666666666696</v>
      </c>
      <c r="AG22" s="26">
        <f t="shared" si="102"/>
        <v>0.68848821923431569</v>
      </c>
      <c r="AH22" s="26">
        <f t="shared" si="77"/>
        <v>0.8787294553409396</v>
      </c>
      <c r="AI22" s="26">
        <f t="shared" si="55"/>
        <v>1.3665405597268738</v>
      </c>
      <c r="AJ22" s="26">
        <f t="shared" si="33"/>
        <v>1.5746702302942834</v>
      </c>
      <c r="AK22" s="26">
        <f t="shared" si="13"/>
        <v>1.917004619936947</v>
      </c>
      <c r="AL22" s="26">
        <f t="shared" si="2"/>
        <v>1.9899254693122634</v>
      </c>
      <c r="AM22" s="26">
        <f t="shared" si="14"/>
        <v>1.8634989792516028</v>
      </c>
      <c r="AN22" s="26">
        <f t="shared" si="34"/>
        <v>1.8796024876773985</v>
      </c>
      <c r="AO22" s="26">
        <f t="shared" si="34"/>
        <v>1.6157949715473281</v>
      </c>
      <c r="AP22" s="26">
        <f t="shared" si="56"/>
        <v>1.228489690714532</v>
      </c>
      <c r="AQ22" s="26">
        <f>0.6*AQ21</f>
        <v>0.63860189497657394</v>
      </c>
      <c r="AR22" s="26">
        <v>0</v>
      </c>
      <c r="AT22" s="66">
        <v>0.66666666666666696</v>
      </c>
      <c r="AU22" s="26">
        <f t="shared" si="104"/>
        <v>0.76926368053083682</v>
      </c>
      <c r="AV22" s="26">
        <f t="shared" si="79"/>
        <v>0.96481818702607269</v>
      </c>
      <c r="AW22" s="26">
        <f t="shared" si="57"/>
        <v>1.4287228589563159</v>
      </c>
      <c r="AX22" s="26">
        <f t="shared" si="35"/>
        <v>1.704285691885659</v>
      </c>
      <c r="AY22" s="26">
        <f t="shared" si="15"/>
        <v>1.9522835036179897</v>
      </c>
      <c r="AZ22" s="26">
        <f t="shared" si="15"/>
        <v>2.1358263833620259</v>
      </c>
      <c r="BA22" s="26">
        <f t="shared" si="15"/>
        <v>2.2254595340429106</v>
      </c>
      <c r="BB22" s="26">
        <f t="shared" si="36"/>
        <v>2.1007142647134502</v>
      </c>
      <c r="BC22" s="26">
        <f t="shared" si="58"/>
        <v>1.6459315806924644</v>
      </c>
      <c r="BD22" s="26">
        <f t="shared" si="80"/>
        <v>1.2517571105865279</v>
      </c>
      <c r="BE22" s="26">
        <f>0.6*BE21</f>
        <v>0.68381676771359379</v>
      </c>
      <c r="BF22" s="26">
        <v>0</v>
      </c>
      <c r="BH22" s="66">
        <v>0.66666666666666696</v>
      </c>
      <c r="BI22" s="26">
        <f t="shared" si="106"/>
        <v>0.87626830318690252</v>
      </c>
      <c r="BJ22" s="26">
        <f t="shared" si="81"/>
        <v>1.0484272541752206</v>
      </c>
      <c r="BK22" s="26">
        <f t="shared" si="59"/>
        <v>1.3919413943490671</v>
      </c>
      <c r="BL22" s="26">
        <f t="shared" si="37"/>
        <v>1.8615840569549591</v>
      </c>
      <c r="BM22" s="26">
        <f t="shared" si="16"/>
        <v>2.048876813830971</v>
      </c>
      <c r="BN22" s="26">
        <f t="shared" si="16"/>
        <v>2.0388901939492037</v>
      </c>
      <c r="BO22" s="26">
        <f t="shared" si="16"/>
        <v>2.2079372871479119</v>
      </c>
      <c r="BP22" s="26">
        <f t="shared" si="38"/>
        <v>2.1156854471819293</v>
      </c>
      <c r="BQ22" s="26">
        <f t="shared" si="38"/>
        <v>1.6715607537548212</v>
      </c>
      <c r="BR22" s="26">
        <f t="shared" si="60"/>
        <v>1.3213736358670607</v>
      </c>
      <c r="BS22" s="26">
        <f>0.6*BS21</f>
        <v>0.74396880654145836</v>
      </c>
      <c r="BT22" s="26">
        <v>0</v>
      </c>
      <c r="BU22" s="27"/>
      <c r="BV22" s="66">
        <v>0.66666666666666696</v>
      </c>
      <c r="BW22" s="26">
        <f t="shared" si="83"/>
        <v>0.84522927943063964</v>
      </c>
      <c r="BX22" s="26">
        <f t="shared" si="83"/>
        <v>1.0960384256633007</v>
      </c>
      <c r="BY22" s="26">
        <f t="shared" si="61"/>
        <v>1.3915444948713263</v>
      </c>
      <c r="BZ22" s="26">
        <f t="shared" si="39"/>
        <v>1.6504735295355348</v>
      </c>
      <c r="CA22" s="26">
        <f t="shared" si="17"/>
        <v>1.7962912607847905</v>
      </c>
      <c r="CB22" s="26">
        <f t="shared" si="17"/>
        <v>1.9187633217369986</v>
      </c>
      <c r="CC22" s="26">
        <f t="shared" si="17"/>
        <v>1.8202881961362614</v>
      </c>
      <c r="CD22" s="26">
        <f t="shared" si="40"/>
        <v>1.8574143408535229</v>
      </c>
      <c r="CE22" s="26">
        <f t="shared" si="40"/>
        <v>1.6654943813935426</v>
      </c>
      <c r="CF22" s="26">
        <f t="shared" si="62"/>
        <v>1.389083463067214</v>
      </c>
      <c r="CG22" s="26">
        <f>0.6*CG21</f>
        <v>0.70760801980811161</v>
      </c>
      <c r="CH22" s="26">
        <f>0.6*CH21</f>
        <v>0.58734305532974362</v>
      </c>
      <c r="CI22" s="18"/>
      <c r="CJ22" s="66">
        <v>0.66666666666666696</v>
      </c>
      <c r="CK22" s="26">
        <f>0.6*CK21</f>
        <v>0.61600826642869322</v>
      </c>
      <c r="CL22" s="26">
        <f t="shared" si="85"/>
        <v>1.0930931956365644</v>
      </c>
      <c r="CM22" s="26">
        <f t="shared" si="63"/>
        <v>1.4163209060786053</v>
      </c>
      <c r="CN22" s="26">
        <f t="shared" si="18"/>
        <v>1.6929790240996823</v>
      </c>
      <c r="CO22" s="26">
        <f t="shared" si="3"/>
        <v>2.0090122127995249</v>
      </c>
      <c r="CP22" s="26">
        <f t="shared" si="3"/>
        <v>2.0071331890147786</v>
      </c>
      <c r="CQ22" s="26">
        <f t="shared" si="3"/>
        <v>1.9576912242670472</v>
      </c>
      <c r="CR22" s="26">
        <f t="shared" si="19"/>
        <v>2.068479906314141</v>
      </c>
      <c r="CS22" s="26">
        <f t="shared" si="41"/>
        <v>1.6303504902946575</v>
      </c>
      <c r="CT22" s="26">
        <f>0.6*CT21</f>
        <v>0.86162534824635262</v>
      </c>
      <c r="CU22" s="26">
        <v>0</v>
      </c>
      <c r="CV22" s="26">
        <v>0</v>
      </c>
      <c r="CW22" s="83"/>
      <c r="DL22" s="66">
        <v>0.66666666666666696</v>
      </c>
      <c r="DM22" s="26">
        <f>0.6*DM21</f>
        <v>0.52036774783203654</v>
      </c>
      <c r="DN22" s="26">
        <f t="shared" si="86"/>
        <v>0.95534550294806209</v>
      </c>
      <c r="DO22" s="26">
        <f t="shared" si="65"/>
        <v>1.3751971802372693</v>
      </c>
      <c r="DP22" s="26">
        <f t="shared" si="20"/>
        <v>1.6571899072023486</v>
      </c>
      <c r="DQ22" s="26">
        <f t="shared" si="20"/>
        <v>1.8528050219976226</v>
      </c>
      <c r="DR22" s="26">
        <f t="shared" si="4"/>
        <v>1.8571198533613065</v>
      </c>
      <c r="DS22" s="26">
        <f t="shared" si="21"/>
        <v>2.0686279170401165</v>
      </c>
      <c r="DT22" s="26">
        <f t="shared" si="21"/>
        <v>1.7871023465210338</v>
      </c>
      <c r="DU22" s="26">
        <f t="shared" si="42"/>
        <v>1.6629526891071387</v>
      </c>
      <c r="DV22" s="26">
        <f>0.6*DV21</f>
        <v>0.76662596632344893</v>
      </c>
      <c r="DW22" s="26">
        <v>0</v>
      </c>
      <c r="DX22" s="26">
        <v>0</v>
      </c>
      <c r="DY22" s="83"/>
      <c r="DZ22" s="66">
        <v>0.66666666666666696</v>
      </c>
      <c r="EA22" s="26">
        <f>0.6*EA21</f>
        <v>0.49558966944860938</v>
      </c>
      <c r="EB22" s="26">
        <f t="shared" si="5"/>
        <v>0.88895898583917943</v>
      </c>
      <c r="EC22" s="26">
        <f t="shared" si="5"/>
        <v>1.3767356938281563</v>
      </c>
      <c r="ED22" s="26">
        <f t="shared" si="5"/>
        <v>1.8693438887142135</v>
      </c>
      <c r="EE22" s="26">
        <f t="shared" si="5"/>
        <v>1.6301596416763198</v>
      </c>
      <c r="EF22" s="26">
        <f t="shared" si="5"/>
        <v>1.7301893943170032</v>
      </c>
      <c r="EG22" s="26">
        <f t="shared" si="5"/>
        <v>1.8995977481898445</v>
      </c>
      <c r="EH22" s="26">
        <f t="shared" si="5"/>
        <v>1.6506337989300943</v>
      </c>
      <c r="EI22" s="26">
        <f t="shared" si="5"/>
        <v>1.215960002195356</v>
      </c>
      <c r="EJ22" s="26">
        <f t="shared" si="5"/>
        <v>0.87149275112104108</v>
      </c>
      <c r="EK22" s="26">
        <v>0</v>
      </c>
      <c r="EL22" s="26">
        <v>0</v>
      </c>
      <c r="EM22" s="83"/>
      <c r="EN22" s="27"/>
      <c r="EO22" s="66">
        <v>0.66666666666666696</v>
      </c>
      <c r="EP22" s="26">
        <f>0.6*EP21</f>
        <v>0.53767460407705414</v>
      </c>
      <c r="EQ22" s="26">
        <f t="shared" si="88"/>
        <v>0.93751363256261055</v>
      </c>
      <c r="ER22" s="26">
        <f t="shared" si="43"/>
        <v>1.3366322927086178</v>
      </c>
      <c r="ES22" s="26">
        <f t="shared" si="22"/>
        <v>1.7304184388403991</v>
      </c>
      <c r="ET22" s="26">
        <f t="shared" si="6"/>
        <v>1.7776894908098857</v>
      </c>
      <c r="EU22" s="26">
        <f t="shared" si="6"/>
        <v>2.0055603286437407</v>
      </c>
      <c r="EV22" s="26">
        <f t="shared" si="6"/>
        <v>2.043714960940092</v>
      </c>
      <c r="EW22" s="26">
        <f t="shared" si="23"/>
        <v>1.8743259018009182</v>
      </c>
      <c r="EX22" s="26">
        <f t="shared" si="44"/>
        <v>1.6514339208757163</v>
      </c>
      <c r="EY22" s="26">
        <f>0.6*EY21</f>
        <v>0.80930492328693759</v>
      </c>
      <c r="EZ22" s="26">
        <v>0</v>
      </c>
      <c r="FA22" s="26">
        <v>0</v>
      </c>
      <c r="FC22" s="66">
        <v>0.66666666666666696</v>
      </c>
      <c r="FD22" s="26">
        <v>0</v>
      </c>
      <c r="FE22" s="26">
        <f t="shared" si="90"/>
        <v>0.60295563804676588</v>
      </c>
      <c r="FF22" s="26">
        <f t="shared" si="68"/>
        <v>1.1007380131214906</v>
      </c>
      <c r="FG22" s="26">
        <f t="shared" si="24"/>
        <v>1.3969580745835541</v>
      </c>
      <c r="FH22" s="26">
        <f t="shared" si="7"/>
        <v>1.691698088181897</v>
      </c>
      <c r="FI22" s="26">
        <f t="shared" si="0"/>
        <v>1.8357088331835001</v>
      </c>
      <c r="FJ22" s="26">
        <f t="shared" si="8"/>
        <v>1.7314188102471149</v>
      </c>
      <c r="FK22" s="26">
        <f t="shared" si="25"/>
        <v>1.518326708101408</v>
      </c>
      <c r="FL22" s="26">
        <f t="shared" si="45"/>
        <v>1.2957226120511587</v>
      </c>
      <c r="FM22" s="26">
        <f t="shared" si="91"/>
        <v>1.1229457377136749</v>
      </c>
      <c r="FN22" s="26">
        <v>0</v>
      </c>
      <c r="FO22" s="26">
        <v>0</v>
      </c>
      <c r="FQ22" s="66">
        <v>0.66666666666666696</v>
      </c>
      <c r="FR22" s="26">
        <f t="shared" si="117"/>
        <v>0.8054349220329442</v>
      </c>
      <c r="FS22" s="26">
        <f t="shared" si="92"/>
        <v>0.87329736077864872</v>
      </c>
      <c r="FT22" s="26">
        <f t="shared" si="69"/>
        <v>1.297679111832527</v>
      </c>
      <c r="FU22" s="26">
        <f t="shared" si="26"/>
        <v>1.5083256480362048</v>
      </c>
      <c r="FV22" s="26">
        <f t="shared" si="26"/>
        <v>1.7153293217556156</v>
      </c>
      <c r="FW22" s="26">
        <f t="shared" si="26"/>
        <v>1.8592303329955822</v>
      </c>
      <c r="FX22" s="26">
        <f t="shared" si="26"/>
        <v>1.9733871761862298</v>
      </c>
      <c r="FY22" s="26">
        <f t="shared" si="26"/>
        <v>1.744618673390532</v>
      </c>
      <c r="FZ22" s="26">
        <f t="shared" si="46"/>
        <v>1.4511150884669264</v>
      </c>
      <c r="GA22" s="26">
        <f t="shared" si="70"/>
        <v>1.0708152229763728</v>
      </c>
      <c r="GB22" s="26">
        <f>0.6*GB21</f>
        <v>0.68207715829137494</v>
      </c>
      <c r="GC22" s="26">
        <v>0</v>
      </c>
      <c r="GE22" s="66">
        <v>0.66666666666666696</v>
      </c>
      <c r="GF22" s="26">
        <f t="shared" si="119"/>
        <v>0.65493155183303431</v>
      </c>
      <c r="GG22" s="26">
        <f t="shared" si="94"/>
        <v>0.87916743613265946</v>
      </c>
      <c r="GH22" s="26">
        <f t="shared" si="71"/>
        <v>1.3280895024095667</v>
      </c>
      <c r="GI22" s="26">
        <f t="shared" si="47"/>
        <v>1.5929091557116906</v>
      </c>
      <c r="GJ22" s="26">
        <f t="shared" si="27"/>
        <v>1.8278065436416675</v>
      </c>
      <c r="GK22" s="26">
        <f t="shared" si="27"/>
        <v>1.9635806641925586</v>
      </c>
      <c r="GL22" s="26">
        <f t="shared" si="27"/>
        <v>1.9450647461129098</v>
      </c>
      <c r="GM22" s="26">
        <f t="shared" si="48"/>
        <v>1.8174276204908248</v>
      </c>
      <c r="GN22" s="26">
        <f t="shared" si="72"/>
        <v>1.7007669343789815</v>
      </c>
      <c r="GO22" s="26">
        <f t="shared" si="95"/>
        <v>1.3023170427347071</v>
      </c>
      <c r="GP22" s="26">
        <f>0.6*GP21</f>
        <v>0.68947666504877336</v>
      </c>
      <c r="GQ22" s="26">
        <v>0</v>
      </c>
      <c r="GS22" s="66">
        <v>0.66666666666666696</v>
      </c>
      <c r="GT22" s="26">
        <f>0.6*GT21</f>
        <v>0.40921859884793282</v>
      </c>
      <c r="GU22" s="26">
        <f t="shared" si="96"/>
        <v>0.86862689716320463</v>
      </c>
      <c r="GV22" s="26">
        <f t="shared" si="73"/>
        <v>1.3313526895624432</v>
      </c>
      <c r="GW22" s="26">
        <f t="shared" si="49"/>
        <v>1.68184933135725</v>
      </c>
      <c r="GX22" s="26">
        <f t="shared" si="28"/>
        <v>1.7253668832927069</v>
      </c>
      <c r="GY22" s="26">
        <f t="shared" si="9"/>
        <v>1.9305832620071535</v>
      </c>
      <c r="GZ22" s="26">
        <f t="shared" si="29"/>
        <v>1.8787968261316943</v>
      </c>
      <c r="HA22" s="26">
        <f t="shared" si="50"/>
        <v>1.7149149576347464</v>
      </c>
      <c r="HB22" s="26">
        <f t="shared" si="74"/>
        <v>1.4598006355406568</v>
      </c>
      <c r="HC22" s="26">
        <f t="shared" si="97"/>
        <v>1.144477043465975</v>
      </c>
      <c r="HD22" s="26">
        <v>0</v>
      </c>
      <c r="HE22" s="26">
        <v>0</v>
      </c>
    </row>
    <row r="23" spans="1:213" ht="15.75" thickBot="1" x14ac:dyDescent="0.3">
      <c r="A23" s="38">
        <v>0.70833333333333304</v>
      </c>
      <c r="B23" s="251">
        <f>INDEX($S$5:$QT$1000,ROW()-4,(MATCH(Tool!$K$5,$S$5:$QT$5,0)+(MATCH(Tool!$K$6,$S$6:$QT$6,0)-1)))</f>
        <v>0</v>
      </c>
      <c r="C23" s="29"/>
      <c r="D23" s="239">
        <v>0.70833333333333304</v>
      </c>
      <c r="E23" s="240">
        <v>0</v>
      </c>
      <c r="F23" s="240">
        <f t="shared" si="75"/>
        <v>5.9306538583528738E-2</v>
      </c>
      <c r="G23" s="240">
        <f t="shared" si="51"/>
        <v>0.6799373880989239</v>
      </c>
      <c r="H23" s="240">
        <f t="shared" si="30"/>
        <v>0.79138379077056786</v>
      </c>
      <c r="I23" s="240">
        <f t="shared" si="10"/>
        <v>1.1363261175837456</v>
      </c>
      <c r="J23" s="240">
        <f t="shared" si="10"/>
        <v>1.2293619214189768</v>
      </c>
      <c r="K23" s="240">
        <f t="shared" si="10"/>
        <v>1.1915756087386042</v>
      </c>
      <c r="L23" s="240">
        <f t="shared" si="10"/>
        <v>0.81035120202758781</v>
      </c>
      <c r="M23" s="240">
        <f t="shared" si="31"/>
        <v>4.9968791116853456E-2</v>
      </c>
      <c r="N23" s="240">
        <v>0</v>
      </c>
      <c r="O23" s="240">
        <v>0</v>
      </c>
      <c r="P23" s="240">
        <v>0</v>
      </c>
      <c r="Q23" s="83"/>
      <c r="R23" s="66">
        <v>0.70833333333333304</v>
      </c>
      <c r="S23" s="26">
        <v>0</v>
      </c>
      <c r="T23" s="26">
        <f>0.6*T22</f>
        <v>0.50614530314882156</v>
      </c>
      <c r="U23" s="26">
        <f t="shared" si="53"/>
        <v>1.0329670601477059</v>
      </c>
      <c r="V23" s="26">
        <f t="shared" si="11"/>
        <v>1.4525632460608211</v>
      </c>
      <c r="W23" s="26">
        <f t="shared" si="1"/>
        <v>1.7526014060943709</v>
      </c>
      <c r="X23" s="26">
        <f t="shared" si="1"/>
        <v>1.9078394743199572</v>
      </c>
      <c r="Y23" s="26">
        <f t="shared" si="1"/>
        <v>1.8071137334730358</v>
      </c>
      <c r="Z23" s="26">
        <f t="shared" si="12"/>
        <v>1.6476426777462361</v>
      </c>
      <c r="AA23" s="26">
        <f t="shared" si="32"/>
        <v>1.2861846644094559</v>
      </c>
      <c r="AB23" s="26">
        <v>0</v>
      </c>
      <c r="AC23" s="26">
        <v>0</v>
      </c>
      <c r="AD23" s="26">
        <v>0</v>
      </c>
      <c r="AE23" s="18"/>
      <c r="AF23" s="66">
        <v>0.70833333333333304</v>
      </c>
      <c r="AG23" s="26">
        <v>0</v>
      </c>
      <c r="AH23" s="26">
        <f t="shared" si="77"/>
        <v>0.68349105052448489</v>
      </c>
      <c r="AI23" s="26">
        <f t="shared" si="55"/>
        <v>1.0132285088451531</v>
      </c>
      <c r="AJ23" s="26">
        <f t="shared" si="33"/>
        <v>1.3517434711750984</v>
      </c>
      <c r="AK23" s="26">
        <f t="shared" si="13"/>
        <v>1.7177332363460915</v>
      </c>
      <c r="AL23" s="26">
        <f t="shared" si="2"/>
        <v>1.7272098496894794</v>
      </c>
      <c r="AM23" s="26">
        <f t="shared" si="14"/>
        <v>1.7551710116682615</v>
      </c>
      <c r="AN23" s="26">
        <f t="shared" si="34"/>
        <v>1.7067679783753176</v>
      </c>
      <c r="AO23" s="26">
        <f t="shared" si="34"/>
        <v>1.4505349020235547</v>
      </c>
      <c r="AP23" s="26">
        <f>0.6*AP22</f>
        <v>0.73709381442871913</v>
      </c>
      <c r="AQ23" s="26">
        <v>0</v>
      </c>
      <c r="AR23" s="26">
        <v>0</v>
      </c>
      <c r="AT23" s="66">
        <v>0.70833333333333304</v>
      </c>
      <c r="AU23" s="26">
        <v>0</v>
      </c>
      <c r="AV23" s="26">
        <f t="shared" si="79"/>
        <v>0.7743863336148088</v>
      </c>
      <c r="AW23" s="26">
        <f t="shared" si="57"/>
        <v>1.1392788423431732</v>
      </c>
      <c r="AX23" s="26">
        <f t="shared" si="35"/>
        <v>1.4821307847655749</v>
      </c>
      <c r="AY23" s="26">
        <f t="shared" si="15"/>
        <v>1.8101723184132084</v>
      </c>
      <c r="AZ23" s="26">
        <f t="shared" si="15"/>
        <v>1.8889837208943139</v>
      </c>
      <c r="BA23" s="26">
        <f t="shared" si="15"/>
        <v>1.9271794107108928</v>
      </c>
      <c r="BB23" s="26">
        <f t="shared" si="36"/>
        <v>1.8322823170174223</v>
      </c>
      <c r="BC23" s="26">
        <f t="shared" si="58"/>
        <v>1.4156633411930855</v>
      </c>
      <c r="BD23" s="26">
        <f>0.6*BD22</f>
        <v>0.75105426635191674</v>
      </c>
      <c r="BE23" s="26">
        <v>0</v>
      </c>
      <c r="BF23" s="26">
        <v>0</v>
      </c>
      <c r="BH23" s="66">
        <v>0.70833333333333304</v>
      </c>
      <c r="BI23" s="26">
        <v>0</v>
      </c>
      <c r="BJ23" s="26">
        <f t="shared" si="81"/>
        <v>0.80029673459871431</v>
      </c>
      <c r="BK23" s="26">
        <f t="shared" si="59"/>
        <v>1.0904467016871005</v>
      </c>
      <c r="BL23" s="26">
        <f t="shared" si="37"/>
        <v>1.499702630385304</v>
      </c>
      <c r="BM23" s="26">
        <f t="shared" si="16"/>
        <v>1.7847772758485274</v>
      </c>
      <c r="BN23" s="26">
        <f t="shared" si="16"/>
        <v>1.9256794229698286</v>
      </c>
      <c r="BO23" s="26">
        <f t="shared" si="16"/>
        <v>1.8767706482646622</v>
      </c>
      <c r="BP23" s="26">
        <f t="shared" si="38"/>
        <v>1.8365968614762465</v>
      </c>
      <c r="BQ23" s="26">
        <f t="shared" si="38"/>
        <v>1.4139767387685624</v>
      </c>
      <c r="BR23" s="26">
        <v>0</v>
      </c>
      <c r="BS23" s="26">
        <v>0</v>
      </c>
      <c r="BT23" s="26">
        <v>0</v>
      </c>
      <c r="BU23" s="27"/>
      <c r="BV23" s="66">
        <v>0.70833333333333304</v>
      </c>
      <c r="BW23" s="26">
        <v>0</v>
      </c>
      <c r="BX23" s="26">
        <f>(1/1000)*$B$1*0.15*(((BX75)*((1+COS(RADIANS(90-$B$2)))/2)*(1+(1-((BX75/(BX49+BX75))^2))*((SIN(RADIANS($B$2/2)))^3))*(1+(1-((BX75/(BX49+BX75))^2))*((COS(RADIANS(DEGREES(ACOS(SIN(RADIANS(BX101))))*(COS(RADIANS(90-$B$2)))+((COS(RADIANS(BX101)))*(COS(RADIANS(BX127-$B$3))))*(SIN(RADIANS(90-$B$2))))))^2)*((SIN(RADIANS(90-BX101)))^3)))+(BX75*(((COS(RADIANS(DEGREES(ACOS(SIN(RADIANS(BX101))))*(COS(RADIANS(90-$B$2)))+((COS(RADIANS(BX101)))*(COS(RADIANS(BX127-$B$3))))*(SIN(RADIANS(90-$B$2)))))))/(SIN(RADIANS(BX101)))))+(0.5*0.25*(1-(COS(RADIANS(90-$B$2))))*(BX49+BX75)))</f>
        <v>0.86046321240541146</v>
      </c>
      <c r="BY23" s="26">
        <f t="shared" si="61"/>
        <v>1.1658870311840199</v>
      </c>
      <c r="BZ23" s="26">
        <f t="shared" si="39"/>
        <v>1.4664395988128407</v>
      </c>
      <c r="CA23" s="26">
        <f t="shared" si="17"/>
        <v>1.603008025212306</v>
      </c>
      <c r="CB23" s="26">
        <f t="shared" si="17"/>
        <v>1.8364757293358538</v>
      </c>
      <c r="CC23" s="26">
        <f t="shared" si="17"/>
        <v>1.7405515602795916</v>
      </c>
      <c r="CD23" s="26">
        <f t="shared" si="40"/>
        <v>1.6877070982366047</v>
      </c>
      <c r="CE23" s="26">
        <f t="shared" si="40"/>
        <v>1.4743079680432341</v>
      </c>
      <c r="CF23" s="26">
        <f>0.6*CF22</f>
        <v>0.83345007784032832</v>
      </c>
      <c r="CG23" s="26">
        <v>0</v>
      </c>
      <c r="CH23" s="26">
        <v>0</v>
      </c>
      <c r="CI23" s="18"/>
      <c r="CJ23" s="66">
        <v>0.70833333333333304</v>
      </c>
      <c r="CK23" s="26">
        <v>0</v>
      </c>
      <c r="CL23" s="26">
        <f>0.6*CL22</f>
        <v>0.6558559173819386</v>
      </c>
      <c r="CM23" s="26">
        <f t="shared" si="63"/>
        <v>1.3153908209366481</v>
      </c>
      <c r="CN23" s="26">
        <f t="shared" si="18"/>
        <v>1.5506662066033237</v>
      </c>
      <c r="CO23" s="26">
        <f t="shared" si="3"/>
        <v>1.8205814375493656</v>
      </c>
      <c r="CP23" s="26">
        <f t="shared" si="3"/>
        <v>1.9294829616941103</v>
      </c>
      <c r="CQ23" s="26">
        <f t="shared" si="3"/>
        <v>1.7334575935090872</v>
      </c>
      <c r="CR23" s="26">
        <f t="shared" si="19"/>
        <v>1.9155244607438686</v>
      </c>
      <c r="CS23" s="26">
        <f t="shared" si="41"/>
        <v>1.6344765018874714</v>
      </c>
      <c r="CT23" s="26">
        <v>0</v>
      </c>
      <c r="CU23" s="26">
        <v>0</v>
      </c>
      <c r="CV23" s="26">
        <v>0</v>
      </c>
      <c r="CW23" s="83"/>
      <c r="DL23" s="66">
        <v>0.70833333333333304</v>
      </c>
      <c r="DM23" s="26">
        <v>0</v>
      </c>
      <c r="DN23" s="26">
        <f t="shared" si="86"/>
        <v>0.80427405528469531</v>
      </c>
      <c r="DO23" s="26">
        <f t="shared" si="65"/>
        <v>1.0705585748819479</v>
      </c>
      <c r="DP23" s="26">
        <f t="shared" si="20"/>
        <v>1.3659727909334471</v>
      </c>
      <c r="DQ23" s="26">
        <f t="shared" si="20"/>
        <v>1.6737654989424269</v>
      </c>
      <c r="DR23" s="26">
        <f t="shared" si="4"/>
        <v>1.6420566689821472</v>
      </c>
      <c r="DS23" s="26">
        <f t="shared" si="21"/>
        <v>1.8072328884108133</v>
      </c>
      <c r="DT23" s="26">
        <f t="shared" si="21"/>
        <v>1.6334569398460403</v>
      </c>
      <c r="DU23" s="26">
        <f t="shared" si="42"/>
        <v>1.3947564932804615</v>
      </c>
      <c r="DV23" s="26">
        <v>0</v>
      </c>
      <c r="DW23" s="26">
        <v>0</v>
      </c>
      <c r="DX23" s="26">
        <v>0</v>
      </c>
      <c r="DY23" s="83"/>
      <c r="DZ23" s="66">
        <v>0.70833333333333304</v>
      </c>
      <c r="EA23" s="26">
        <v>0</v>
      </c>
      <c r="EB23" s="26">
        <f t="shared" si="5"/>
        <v>1.0270060515102903</v>
      </c>
      <c r="EC23" s="26">
        <f t="shared" si="5"/>
        <v>1.2876800132928823</v>
      </c>
      <c r="ED23" s="26">
        <f t="shared" si="5"/>
        <v>1.7448668181015718</v>
      </c>
      <c r="EE23" s="26">
        <f t="shared" si="5"/>
        <v>1.4981680150421441</v>
      </c>
      <c r="EF23" s="26">
        <f t="shared" si="5"/>
        <v>1.6679362840506908</v>
      </c>
      <c r="EG23" s="26">
        <f t="shared" si="5"/>
        <v>1.7522721852681815</v>
      </c>
      <c r="EH23" s="26">
        <f t="shared" si="5"/>
        <v>1.4637001553849314</v>
      </c>
      <c r="EI23" s="26">
        <f t="shared" si="5"/>
        <v>0.97374841921746003</v>
      </c>
      <c r="EJ23" s="26">
        <v>0</v>
      </c>
      <c r="EK23" s="26">
        <v>0</v>
      </c>
      <c r="EL23" s="26">
        <v>0</v>
      </c>
      <c r="EM23" s="83"/>
      <c r="EN23" s="27"/>
      <c r="EO23" s="66">
        <v>0.70833333333333304</v>
      </c>
      <c r="EP23" s="26">
        <v>0</v>
      </c>
      <c r="EQ23" s="26">
        <f>0.6*EQ22</f>
        <v>0.56250817953756627</v>
      </c>
      <c r="ER23" s="26">
        <f t="shared" si="43"/>
        <v>1.0342323234998461</v>
      </c>
      <c r="ES23" s="26">
        <f t="shared" si="22"/>
        <v>1.4698040690762262</v>
      </c>
      <c r="ET23" s="26">
        <f t="shared" si="6"/>
        <v>1.6074824911484884</v>
      </c>
      <c r="EU23" s="26">
        <f t="shared" si="6"/>
        <v>1.7603523310121061</v>
      </c>
      <c r="EV23" s="26">
        <f t="shared" si="6"/>
        <v>1.82781315419867</v>
      </c>
      <c r="EW23" s="26">
        <f t="shared" si="23"/>
        <v>1.6455516782361943</v>
      </c>
      <c r="EX23" s="26">
        <f>0.6*EX22</f>
        <v>0.9908603525254297</v>
      </c>
      <c r="EY23" s="26">
        <v>0</v>
      </c>
      <c r="EZ23" s="26">
        <v>0</v>
      </c>
      <c r="FA23" s="26">
        <v>0</v>
      </c>
      <c r="FC23" s="66">
        <v>0.70833333333333304</v>
      </c>
      <c r="FD23" s="26">
        <v>0</v>
      </c>
      <c r="FE23" s="26">
        <f t="shared" si="90"/>
        <v>0.33925129129551718</v>
      </c>
      <c r="FF23" s="26">
        <f t="shared" si="68"/>
        <v>1.0218107004878589</v>
      </c>
      <c r="FG23" s="26">
        <f t="shared" si="24"/>
        <v>1.3118003927404502</v>
      </c>
      <c r="FH23" s="26">
        <f t="shared" si="7"/>
        <v>1.5303649372287869</v>
      </c>
      <c r="FI23" s="26">
        <f t="shared" si="0"/>
        <v>1.6194232084964437</v>
      </c>
      <c r="FJ23" s="26">
        <f t="shared" si="8"/>
        <v>1.5231287507587161</v>
      </c>
      <c r="FK23" s="26">
        <f t="shared" si="25"/>
        <v>1.3114799045986394</v>
      </c>
      <c r="FL23" s="26">
        <f t="shared" si="45"/>
        <v>1.1118753993343453</v>
      </c>
      <c r="FM23" s="26">
        <v>0</v>
      </c>
      <c r="FN23" s="26">
        <v>0</v>
      </c>
      <c r="FO23" s="26">
        <v>0</v>
      </c>
      <c r="FQ23" s="66">
        <v>0.70833333333333304</v>
      </c>
      <c r="FR23" s="26">
        <v>0</v>
      </c>
      <c r="FS23" s="26">
        <f t="shared" si="92"/>
        <v>0.71878656643304895</v>
      </c>
      <c r="FT23" s="26">
        <f t="shared" si="69"/>
        <v>0.9768427315177125</v>
      </c>
      <c r="FU23" s="26">
        <f t="shared" si="26"/>
        <v>1.2921045810626628</v>
      </c>
      <c r="FV23" s="26">
        <f t="shared" si="26"/>
        <v>1.5144936939951024</v>
      </c>
      <c r="FW23" s="26">
        <f t="shared" si="26"/>
        <v>1.6974343271152437</v>
      </c>
      <c r="FX23" s="26">
        <f t="shared" si="26"/>
        <v>1.6650546834762359</v>
      </c>
      <c r="FY23" s="26">
        <f t="shared" si="26"/>
        <v>1.5801453475495915</v>
      </c>
      <c r="FZ23" s="26">
        <f t="shared" si="46"/>
        <v>1.2916130324934849</v>
      </c>
      <c r="GA23" s="26">
        <v>0</v>
      </c>
      <c r="GB23" s="26">
        <v>0</v>
      </c>
      <c r="GC23" s="26">
        <v>0</v>
      </c>
      <c r="GE23" s="66">
        <v>0.70833333333333304</v>
      </c>
      <c r="GF23" s="26">
        <v>0</v>
      </c>
      <c r="GG23" s="26">
        <f t="shared" si="94"/>
        <v>0.7322300250211049</v>
      </c>
      <c r="GH23" s="26">
        <f t="shared" si="71"/>
        <v>1.0548386082123646</v>
      </c>
      <c r="GI23" s="26">
        <f t="shared" si="47"/>
        <v>1.3212981529672865</v>
      </c>
      <c r="GJ23" s="26">
        <f t="shared" si="27"/>
        <v>1.7433357535978922</v>
      </c>
      <c r="GK23" s="26">
        <f t="shared" si="27"/>
        <v>1.749475711452539</v>
      </c>
      <c r="GL23" s="26">
        <f t="shared" si="27"/>
        <v>1.7179122561993256</v>
      </c>
      <c r="GM23" s="26">
        <f t="shared" si="48"/>
        <v>1.6380987932162545</v>
      </c>
      <c r="GN23" s="26">
        <f t="shared" si="72"/>
        <v>1.5021461005461287</v>
      </c>
      <c r="GO23" s="26">
        <f>0.6*GO22</f>
        <v>0.78139022564082417</v>
      </c>
      <c r="GP23" s="26">
        <v>0</v>
      </c>
      <c r="GQ23" s="26">
        <v>0</v>
      </c>
      <c r="GS23" s="66">
        <v>0.70833333333333304</v>
      </c>
      <c r="GT23" s="26">
        <v>0</v>
      </c>
      <c r="GU23" s="26">
        <f t="shared" si="96"/>
        <v>0.68322201508534852</v>
      </c>
      <c r="GV23" s="26">
        <f t="shared" si="73"/>
        <v>1.0050492626138339</v>
      </c>
      <c r="GW23" s="26">
        <f t="shared" si="49"/>
        <v>1.3737347424559245</v>
      </c>
      <c r="GX23" s="26">
        <f t="shared" si="28"/>
        <v>1.6257135048217428</v>
      </c>
      <c r="GY23" s="26">
        <f t="shared" si="9"/>
        <v>1.8052700503237149</v>
      </c>
      <c r="GZ23" s="26">
        <f t="shared" si="29"/>
        <v>1.754204026780936</v>
      </c>
      <c r="HA23" s="26">
        <f t="shared" si="50"/>
        <v>1.5513071579083844</v>
      </c>
      <c r="HB23" s="26">
        <f t="shared" si="74"/>
        <v>1.2307057848988077</v>
      </c>
      <c r="HC23" s="26">
        <f>0.6*HC22</f>
        <v>0.68668622607958496</v>
      </c>
      <c r="HD23" s="26">
        <v>0</v>
      </c>
      <c r="HE23" s="26">
        <v>0</v>
      </c>
    </row>
    <row r="24" spans="1:213" ht="15.75" thickBot="1" x14ac:dyDescent="0.3">
      <c r="A24" s="38">
        <v>0.75</v>
      </c>
      <c r="B24" s="251">
        <f>INDEX($S$5:$QT$1000,ROW()-4,(MATCH(Tool!$K$5,$S$5:$QT$5,0)+(MATCH(Tool!$K$6,$S$6:$QT$6,0)-1)))</f>
        <v>0</v>
      </c>
      <c r="C24" s="29"/>
      <c r="D24" s="239">
        <v>0.75</v>
      </c>
      <c r="E24" s="240">
        <v>0</v>
      </c>
      <c r="F24" s="240">
        <v>0</v>
      </c>
      <c r="G24" s="240">
        <f t="shared" si="51"/>
        <v>4.6336863808387169E-2</v>
      </c>
      <c r="H24" s="240">
        <f t="shared" si="30"/>
        <v>0.35505764437498893</v>
      </c>
      <c r="I24" s="240">
        <f t="shared" si="10"/>
        <v>0.85722285655618746</v>
      </c>
      <c r="J24" s="240">
        <f t="shared" si="10"/>
        <v>1.0253544389752143</v>
      </c>
      <c r="K24" s="240">
        <f t="shared" si="10"/>
        <v>1.0398570340272673</v>
      </c>
      <c r="L24" s="240">
        <f t="shared" si="10"/>
        <v>0.4559849840147267</v>
      </c>
      <c r="M24" s="240">
        <v>0</v>
      </c>
      <c r="N24" s="240">
        <v>0</v>
      </c>
      <c r="O24" s="240">
        <v>0</v>
      </c>
      <c r="P24" s="240">
        <v>0</v>
      </c>
      <c r="Q24" s="83"/>
      <c r="R24" s="66">
        <v>0.75</v>
      </c>
      <c r="S24" s="26">
        <v>0</v>
      </c>
      <c r="T24" s="26">
        <v>0</v>
      </c>
      <c r="U24" s="26">
        <f t="shared" si="53"/>
        <v>0.80313831180471174</v>
      </c>
      <c r="V24" s="26">
        <f t="shared" si="11"/>
        <v>1.0133054476665659</v>
      </c>
      <c r="W24" s="26">
        <f t="shared" si="1"/>
        <v>1.3141849419677565</v>
      </c>
      <c r="X24" s="26">
        <f t="shared" si="1"/>
        <v>1.5600296797031787</v>
      </c>
      <c r="Y24" s="26">
        <f t="shared" si="1"/>
        <v>1.3779995509402745</v>
      </c>
      <c r="Z24" s="26">
        <f t="shared" si="12"/>
        <v>1.3316388314971137</v>
      </c>
      <c r="AA24" s="26">
        <f>0.6*AA23</f>
        <v>0.77171079864567349</v>
      </c>
      <c r="AB24" s="26">
        <v>0</v>
      </c>
      <c r="AC24" s="26">
        <v>0</v>
      </c>
      <c r="AD24" s="26">
        <v>0</v>
      </c>
      <c r="AE24" s="18"/>
      <c r="AF24" s="66">
        <v>0.75</v>
      </c>
      <c r="AG24" s="26">
        <v>0</v>
      </c>
      <c r="AH24" s="26">
        <v>0</v>
      </c>
      <c r="AI24" s="26">
        <f t="shared" si="55"/>
        <v>0.87414692728904309</v>
      </c>
      <c r="AJ24" s="26">
        <f t="shared" si="33"/>
        <v>1.0614140340977201</v>
      </c>
      <c r="AK24" s="26">
        <f t="shared" si="13"/>
        <v>1.3441929594921076</v>
      </c>
      <c r="AL24" s="26">
        <f t="shared" si="2"/>
        <v>1.4425089636136839</v>
      </c>
      <c r="AM24" s="26">
        <f t="shared" si="14"/>
        <v>1.4292062557619258</v>
      </c>
      <c r="AN24" s="26">
        <f t="shared" si="34"/>
        <v>1.4350911912624362</v>
      </c>
      <c r="AO24" s="26">
        <f>0.6*AO23</f>
        <v>0.87032094121413284</v>
      </c>
      <c r="AP24" s="26">
        <v>0</v>
      </c>
      <c r="AQ24" s="26">
        <v>0</v>
      </c>
      <c r="AR24" s="26">
        <v>0</v>
      </c>
      <c r="AT24" s="66">
        <v>0.75</v>
      </c>
      <c r="AU24" s="26">
        <v>0</v>
      </c>
      <c r="AV24" s="26">
        <v>0</v>
      </c>
      <c r="AW24" s="26">
        <f t="shared" si="57"/>
        <v>0.86523460012704367</v>
      </c>
      <c r="AX24" s="26">
        <f t="shared" si="35"/>
        <v>1.1822614681750356</v>
      </c>
      <c r="AY24" s="26">
        <f t="shared" si="15"/>
        <v>1.5330301812515319</v>
      </c>
      <c r="AZ24" s="26">
        <f t="shared" si="15"/>
        <v>1.5834331649273243</v>
      </c>
      <c r="BA24" s="26">
        <f t="shared" si="15"/>
        <v>1.6351788785492789</v>
      </c>
      <c r="BB24" s="26">
        <f t="shared" si="36"/>
        <v>1.4911541907669876</v>
      </c>
      <c r="BC24" s="26">
        <f>0.6*BC23</f>
        <v>0.84939800471585125</v>
      </c>
      <c r="BD24" s="26">
        <v>0</v>
      </c>
      <c r="BE24" s="26">
        <v>0</v>
      </c>
      <c r="BF24" s="26">
        <v>0</v>
      </c>
      <c r="BH24" s="66">
        <v>0.75</v>
      </c>
      <c r="BI24" s="26">
        <v>0</v>
      </c>
      <c r="BJ24" s="26">
        <v>0</v>
      </c>
      <c r="BK24" s="26">
        <f t="shared" si="59"/>
        <v>0.8909366591638429</v>
      </c>
      <c r="BL24" s="26">
        <f t="shared" si="37"/>
        <v>1.0970448028166739</v>
      </c>
      <c r="BM24" s="26">
        <f t="shared" si="16"/>
        <v>1.4091888862096313</v>
      </c>
      <c r="BN24" s="26">
        <f t="shared" si="16"/>
        <v>1.4976996415914516</v>
      </c>
      <c r="BO24" s="26">
        <f t="shared" si="16"/>
        <v>1.6047275475728497</v>
      </c>
      <c r="BP24" s="26">
        <f t="shared" si="38"/>
        <v>1.4456108037671354</v>
      </c>
      <c r="BQ24" s="26">
        <f>0.6*BQ23</f>
        <v>0.84838604326113742</v>
      </c>
      <c r="BR24" s="26">
        <v>0</v>
      </c>
      <c r="BS24" s="26">
        <v>0</v>
      </c>
      <c r="BT24" s="26">
        <v>0</v>
      </c>
      <c r="BU24" s="27"/>
      <c r="BV24" s="66">
        <v>0.75</v>
      </c>
      <c r="BW24" s="26">
        <v>0</v>
      </c>
      <c r="BX24" s="26">
        <v>0</v>
      </c>
      <c r="BY24" s="26">
        <f t="shared" si="61"/>
        <v>0.96241790555450868</v>
      </c>
      <c r="BZ24" s="26">
        <f t="shared" si="39"/>
        <v>1.1725262823986589</v>
      </c>
      <c r="CA24" s="26">
        <f t="shared" si="17"/>
        <v>1.2855043633464061</v>
      </c>
      <c r="CB24" s="26">
        <f t="shared" si="17"/>
        <v>1.5888747039829267</v>
      </c>
      <c r="CC24" s="26">
        <f t="shared" si="17"/>
        <v>1.5520469331680884</v>
      </c>
      <c r="CD24" s="26">
        <f t="shared" si="40"/>
        <v>1.4911844931187017</v>
      </c>
      <c r="CE24" s="26">
        <f>0.6*CE23</f>
        <v>0.88458478082594039</v>
      </c>
      <c r="CF24" s="26">
        <v>0</v>
      </c>
      <c r="CG24" s="26">
        <v>0</v>
      </c>
      <c r="CH24" s="26">
        <v>0</v>
      </c>
      <c r="CI24" s="18"/>
      <c r="CJ24" s="66">
        <v>0.75</v>
      </c>
      <c r="CK24" s="26">
        <v>0</v>
      </c>
      <c r="CL24" s="26">
        <v>0</v>
      </c>
      <c r="CM24" s="26">
        <f>0.6*CM23</f>
        <v>0.78923449256198885</v>
      </c>
      <c r="CN24" s="26">
        <f t="shared" si="18"/>
        <v>1.5805085955742495</v>
      </c>
      <c r="CO24" s="26">
        <f t="shared" si="3"/>
        <v>1.5201444264409545</v>
      </c>
      <c r="CP24" s="26">
        <f t="shared" si="3"/>
        <v>1.6609551831291449</v>
      </c>
      <c r="CQ24" s="26">
        <f t="shared" si="3"/>
        <v>1.5346480455656288</v>
      </c>
      <c r="CR24" s="26">
        <f t="shared" si="19"/>
        <v>1.7378448428396402</v>
      </c>
      <c r="CS24" s="26">
        <f>0.6*CS23</f>
        <v>0.98068590113248277</v>
      </c>
      <c r="CT24" s="26">
        <v>0</v>
      </c>
      <c r="CU24" s="26">
        <v>0</v>
      </c>
      <c r="CV24" s="26">
        <v>0</v>
      </c>
      <c r="CW24" s="83"/>
      <c r="DL24" s="66">
        <v>0.75</v>
      </c>
      <c r="DM24" s="26">
        <v>0</v>
      </c>
      <c r="DN24" s="26">
        <v>0</v>
      </c>
      <c r="DO24" s="26">
        <f>0.6*DO23</f>
        <v>0.64233514492916877</v>
      </c>
      <c r="DP24" s="26">
        <f t="shared" si="20"/>
        <v>1.0044952701079963</v>
      </c>
      <c r="DQ24" s="26">
        <f t="shared" si="20"/>
        <v>1.2741868129071543</v>
      </c>
      <c r="DR24" s="26">
        <f t="shared" si="4"/>
        <v>1.3728878669452049</v>
      </c>
      <c r="DS24" s="26">
        <f t="shared" si="21"/>
        <v>1.5390581522504927</v>
      </c>
      <c r="DT24" s="26">
        <f t="shared" si="21"/>
        <v>1.2996285498973139</v>
      </c>
      <c r="DU24" s="26">
        <f>0.6*DU23</f>
        <v>0.83685389596827686</v>
      </c>
      <c r="DV24" s="26">
        <v>0</v>
      </c>
      <c r="DW24" s="26">
        <v>0</v>
      </c>
      <c r="DX24" s="26">
        <v>0</v>
      </c>
      <c r="DY24" s="83"/>
      <c r="DZ24" s="66">
        <v>0.75</v>
      </c>
      <c r="EA24" s="26">
        <v>0</v>
      </c>
      <c r="EB24" s="26">
        <v>0</v>
      </c>
      <c r="EC24" s="26">
        <f>0.6*EC23</f>
        <v>0.77260800797572937</v>
      </c>
      <c r="ED24" s="26">
        <f t="shared" si="5"/>
        <v>1.8052728841983232</v>
      </c>
      <c r="EE24" s="26">
        <f t="shared" si="5"/>
        <v>1.3490111588618923</v>
      </c>
      <c r="EF24" s="26">
        <f t="shared" si="5"/>
        <v>1.3580574506982375</v>
      </c>
      <c r="EG24" s="26">
        <f t="shared" si="5"/>
        <v>1.6762180411208172</v>
      </c>
      <c r="EH24" s="26">
        <f t="shared" si="5"/>
        <v>1.2650136265413394</v>
      </c>
      <c r="EI24" s="26">
        <f>0.6*EI23</f>
        <v>0.58424905153047602</v>
      </c>
      <c r="EJ24" s="26">
        <v>0</v>
      </c>
      <c r="EK24" s="26">
        <v>0</v>
      </c>
      <c r="EL24" s="26">
        <v>0</v>
      </c>
      <c r="EM24" s="83"/>
      <c r="EN24" s="27"/>
      <c r="EO24" s="66">
        <v>0.75</v>
      </c>
      <c r="EP24" s="26">
        <v>0</v>
      </c>
      <c r="EQ24" s="26">
        <v>0</v>
      </c>
      <c r="ER24" s="26">
        <f>0.6*ER23</f>
        <v>0.62053939409990766</v>
      </c>
      <c r="ES24" s="26">
        <f t="shared" si="22"/>
        <v>1.1025816000072099</v>
      </c>
      <c r="ET24" s="26">
        <f t="shared" si="6"/>
        <v>1.3365097503240364</v>
      </c>
      <c r="EU24" s="26">
        <f t="shared" si="6"/>
        <v>1.3747492101794552</v>
      </c>
      <c r="EV24" s="26">
        <f t="shared" si="6"/>
        <v>1.4649974767651095</v>
      </c>
      <c r="EW24" s="26">
        <f t="shared" si="23"/>
        <v>1.3770359255633793</v>
      </c>
      <c r="EX24" s="26">
        <v>0</v>
      </c>
      <c r="EY24" s="26">
        <v>0</v>
      </c>
      <c r="EZ24" s="26">
        <v>0</v>
      </c>
      <c r="FA24" s="26">
        <v>0</v>
      </c>
      <c r="FC24" s="66">
        <v>0.75</v>
      </c>
      <c r="FD24" s="26">
        <v>0</v>
      </c>
      <c r="FE24" s="26">
        <v>0</v>
      </c>
      <c r="FF24" s="26">
        <f t="shared" si="68"/>
        <v>1.0426006537299564</v>
      </c>
      <c r="FG24" s="26">
        <f t="shared" si="24"/>
        <v>1.2054468618383087</v>
      </c>
      <c r="FH24" s="26">
        <f t="shared" si="7"/>
        <v>1.3734857278960053</v>
      </c>
      <c r="FI24" s="26">
        <f t="shared" si="0"/>
        <v>1.3971262756819882</v>
      </c>
      <c r="FJ24" s="26">
        <f t="shared" si="8"/>
        <v>1.2420175282553478</v>
      </c>
      <c r="FK24" s="26">
        <f t="shared" si="25"/>
        <v>1.17857312551085</v>
      </c>
      <c r="FL24" s="26">
        <f>0.6*FL23</f>
        <v>0.66712523960060721</v>
      </c>
      <c r="FM24" s="26">
        <v>0</v>
      </c>
      <c r="FN24" s="26">
        <v>0</v>
      </c>
      <c r="FO24" s="26">
        <v>0</v>
      </c>
      <c r="FQ24" s="66">
        <v>0.75</v>
      </c>
      <c r="FR24" s="26">
        <v>0</v>
      </c>
      <c r="FS24" s="26">
        <v>0</v>
      </c>
      <c r="FT24" s="26">
        <f t="shared" si="69"/>
        <v>1.0613522489212737</v>
      </c>
      <c r="FU24" s="26">
        <f t="shared" si="26"/>
        <v>1.0061845968261331</v>
      </c>
      <c r="FV24" s="26">
        <f t="shared" si="26"/>
        <v>1.2885928594425304</v>
      </c>
      <c r="FW24" s="26">
        <f t="shared" si="26"/>
        <v>1.3519869731640917</v>
      </c>
      <c r="FX24" s="26">
        <f t="shared" si="26"/>
        <v>1.4661436231063734</v>
      </c>
      <c r="FY24" s="26">
        <f t="shared" si="26"/>
        <v>1.3101325068231695</v>
      </c>
      <c r="FZ24" s="26">
        <f>0.6*FZ23</f>
        <v>0.77496781949609095</v>
      </c>
      <c r="GA24" s="26">
        <v>0</v>
      </c>
      <c r="GB24" s="26">
        <v>0</v>
      </c>
      <c r="GC24" s="26">
        <v>0</v>
      </c>
      <c r="GE24" s="66">
        <v>0.75</v>
      </c>
      <c r="GF24" s="26">
        <v>0</v>
      </c>
      <c r="GG24" s="26">
        <v>0</v>
      </c>
      <c r="GH24" s="26">
        <f t="shared" si="71"/>
        <v>0.78203735048221856</v>
      </c>
      <c r="GI24" s="26">
        <f t="shared" si="47"/>
        <v>1.0935552799676278</v>
      </c>
      <c r="GJ24" s="26">
        <f t="shared" si="27"/>
        <v>1.4150822383344905</v>
      </c>
      <c r="GK24" s="26">
        <f t="shared" si="27"/>
        <v>1.5228777559964475</v>
      </c>
      <c r="GL24" s="26">
        <f t="shared" si="27"/>
        <v>1.4870983165301206</v>
      </c>
      <c r="GM24" s="26">
        <f t="shared" si="48"/>
        <v>1.4715052877244723</v>
      </c>
      <c r="GN24" s="26">
        <f t="shared" si="72"/>
        <v>1.5487887186556653</v>
      </c>
      <c r="GO24" s="26">
        <v>0</v>
      </c>
      <c r="GP24" s="26">
        <v>0</v>
      </c>
      <c r="GQ24" s="26">
        <v>0</v>
      </c>
      <c r="GS24" s="66">
        <v>0.75</v>
      </c>
      <c r="GT24" s="26">
        <v>0</v>
      </c>
      <c r="GU24" s="26">
        <v>0</v>
      </c>
      <c r="GV24" s="26">
        <f t="shared" si="73"/>
        <v>0.81618227465437965</v>
      </c>
      <c r="GW24" s="26">
        <f t="shared" si="49"/>
        <v>1.0908961870547103</v>
      </c>
      <c r="GX24" s="26">
        <f t="shared" si="28"/>
        <v>1.3566444402959867</v>
      </c>
      <c r="GY24" s="26">
        <f t="shared" si="9"/>
        <v>1.5081261484213444</v>
      </c>
      <c r="GZ24" s="26">
        <f t="shared" si="29"/>
        <v>1.4873801455166018</v>
      </c>
      <c r="HA24" s="26">
        <f t="shared" si="50"/>
        <v>1.3470947189003601</v>
      </c>
      <c r="HB24" s="26">
        <f>0.6*HB23</f>
        <v>0.73842347093928462</v>
      </c>
      <c r="HC24" s="26">
        <v>0</v>
      </c>
      <c r="HD24" s="26">
        <v>0</v>
      </c>
      <c r="HE24" s="26">
        <v>0</v>
      </c>
    </row>
    <row r="25" spans="1:213" ht="15.75" thickBot="1" x14ac:dyDescent="0.3">
      <c r="A25" s="38">
        <v>0.79166666666666696</v>
      </c>
      <c r="B25" s="251">
        <f>INDEX($S$5:$QT$1000,ROW()-4,(MATCH(Tool!$K$5,$S$5:$QT$5,0)+(MATCH(Tool!$K$6,$S$6:$QT$6,0)-1)))</f>
        <v>0</v>
      </c>
      <c r="C25" s="29"/>
      <c r="D25" s="239">
        <v>0.79166666666666696</v>
      </c>
      <c r="E25" s="240">
        <v>0</v>
      </c>
      <c r="F25" s="240">
        <v>0</v>
      </c>
      <c r="G25" s="240">
        <v>0</v>
      </c>
      <c r="H25" s="240">
        <v>0</v>
      </c>
      <c r="I25" s="240">
        <f t="shared" si="10"/>
        <v>0.24926124117251172</v>
      </c>
      <c r="J25" s="240">
        <f t="shared" si="10"/>
        <v>0.64292443766326779</v>
      </c>
      <c r="K25" s="240">
        <f t="shared" si="10"/>
        <v>0.59598757778328815</v>
      </c>
      <c r="L25" s="240">
        <f t="shared" si="10"/>
        <v>0.14349415238699234</v>
      </c>
      <c r="M25" s="240">
        <v>0</v>
      </c>
      <c r="N25" s="240">
        <v>0</v>
      </c>
      <c r="O25" s="240">
        <v>0</v>
      </c>
      <c r="P25" s="240">
        <v>0</v>
      </c>
      <c r="Q25" s="83"/>
      <c r="R25" s="66">
        <v>0.79166666666666696</v>
      </c>
      <c r="S25" s="26">
        <v>0</v>
      </c>
      <c r="T25" s="26">
        <v>0</v>
      </c>
      <c r="U25" s="26">
        <v>0</v>
      </c>
      <c r="V25" s="26">
        <f t="shared" si="11"/>
        <v>0.65238436365528818</v>
      </c>
      <c r="W25" s="26">
        <f t="shared" si="1"/>
        <v>0.92753766019467854</v>
      </c>
      <c r="X25" s="26">
        <f t="shared" si="1"/>
        <v>1.2088872920664464</v>
      </c>
      <c r="Y25" s="26">
        <f t="shared" si="1"/>
        <v>0.9650261159621194</v>
      </c>
      <c r="Z25" s="26">
        <f t="shared" si="12"/>
        <v>1.1767552907451597</v>
      </c>
      <c r="AA25" s="26">
        <v>0</v>
      </c>
      <c r="AB25" s="26">
        <v>0</v>
      </c>
      <c r="AC25" s="26">
        <v>0</v>
      </c>
      <c r="AD25" s="26">
        <v>0</v>
      </c>
      <c r="AE25" s="18"/>
      <c r="AF25" s="66">
        <v>0.79166666666666696</v>
      </c>
      <c r="AG25" s="26">
        <v>0</v>
      </c>
      <c r="AH25" s="26">
        <v>0</v>
      </c>
      <c r="AI25" s="26">
        <v>0</v>
      </c>
      <c r="AJ25" s="26">
        <f t="shared" si="33"/>
        <v>0.96044861895533362</v>
      </c>
      <c r="AK25" s="26">
        <f t="shared" si="13"/>
        <v>1.0455688577871467</v>
      </c>
      <c r="AL25" s="26">
        <f t="shared" si="2"/>
        <v>1.1864158672512808</v>
      </c>
      <c r="AM25" s="26">
        <f t="shared" si="14"/>
        <v>1.0945346764020691</v>
      </c>
      <c r="AN25" s="26">
        <f>(1/1000)*$B$1*0.15*(((AN77)*((1+COS(RADIANS(90-$B$2)))/2)*(1+(1-((AN77/(AN51+AN77))^2))*((SIN(RADIANS($B$2/2)))^3))*(1+(1-((AN77/(AN51+AN77))^2))*((COS(RADIANS(DEGREES(ACOS(SIN(RADIANS(AN103))))*(COS(RADIANS(90-$B$2)))+((COS(RADIANS(AN103)))*(COS(RADIANS(AN129-$B$3))))*(SIN(RADIANS(90-$B$2))))))^2)*((SIN(RADIANS(90-AN103)))^3)))+(AN77*(((COS(RADIANS(DEGREES(ACOS(SIN(RADIANS(AN103))))*(COS(RADIANS(90-$B$2)))+((COS(RADIANS(AN103)))*(COS(RADIANS(AN129-$B$3))))*(SIN(RADIANS(90-$B$2)))))))/(SIN(RADIANS(AN103)))))+(0.5*0.25*(1-(COS(RADIANS(90-$B$2))))*(AN51+AN77)))</f>
        <v>1.4011427038641646</v>
      </c>
      <c r="AO25" s="26">
        <v>0</v>
      </c>
      <c r="AP25" s="26">
        <v>0</v>
      </c>
      <c r="AQ25" s="26">
        <v>0</v>
      </c>
      <c r="AR25" s="26">
        <v>0</v>
      </c>
      <c r="AT25" s="66">
        <v>0.79166666666666696</v>
      </c>
      <c r="AU25" s="26">
        <v>0</v>
      </c>
      <c r="AV25" s="26">
        <v>0</v>
      </c>
      <c r="AW25" s="26">
        <v>0</v>
      </c>
      <c r="AX25" s="26">
        <f t="shared" si="35"/>
        <v>0.89265672749267877</v>
      </c>
      <c r="AY25" s="26">
        <f t="shared" si="15"/>
        <v>1.1375022669331862</v>
      </c>
      <c r="AZ25" s="26">
        <f t="shared" si="15"/>
        <v>1.2430937326106599</v>
      </c>
      <c r="BA25" s="26">
        <f t="shared" si="15"/>
        <v>1.3102175034027628</v>
      </c>
      <c r="BB25" s="26">
        <f t="shared" si="36"/>
        <v>1.247083471264022</v>
      </c>
      <c r="BC25" s="26">
        <v>0</v>
      </c>
      <c r="BD25" s="26">
        <v>0</v>
      </c>
      <c r="BE25" s="26">
        <v>0</v>
      </c>
      <c r="BF25" s="26">
        <v>0</v>
      </c>
      <c r="BH25" s="66">
        <v>0.79166666666666696</v>
      </c>
      <c r="BI25" s="26">
        <v>0</v>
      </c>
      <c r="BJ25" s="26">
        <v>0</v>
      </c>
      <c r="BK25" s="26">
        <v>0</v>
      </c>
      <c r="BL25" s="26">
        <f t="shared" si="37"/>
        <v>0.98240879796990166</v>
      </c>
      <c r="BM25" s="26">
        <f t="shared" si="16"/>
        <v>0.91915227149226153</v>
      </c>
      <c r="BN25" s="26">
        <f t="shared" si="16"/>
        <v>1.1075213058092701</v>
      </c>
      <c r="BO25" s="26">
        <f t="shared" si="16"/>
        <v>1.2497809892835701</v>
      </c>
      <c r="BP25" s="26">
        <f>0.6*BP24</f>
        <v>0.86736648226028124</v>
      </c>
      <c r="BQ25" s="26">
        <v>0</v>
      </c>
      <c r="BR25" s="26">
        <v>0</v>
      </c>
      <c r="BS25" s="26">
        <v>0</v>
      </c>
      <c r="BT25" s="26">
        <v>0</v>
      </c>
      <c r="BU25" s="27"/>
      <c r="BV25" s="66">
        <v>0.79166666666666696</v>
      </c>
      <c r="BW25" s="26">
        <v>0</v>
      </c>
      <c r="BX25" s="26">
        <v>0</v>
      </c>
      <c r="BY25" s="26">
        <v>0</v>
      </c>
      <c r="BZ25" s="26">
        <f>0.6*BZ24</f>
        <v>0.70351576943919525</v>
      </c>
      <c r="CA25" s="26">
        <f t="shared" si="17"/>
        <v>0.96036324770250614</v>
      </c>
      <c r="CB25" s="26">
        <f t="shared" si="17"/>
        <v>1.1309650505846847</v>
      </c>
      <c r="CC25" s="26">
        <f t="shared" si="17"/>
        <v>1.2630662342464132</v>
      </c>
      <c r="CD25" s="26">
        <f>0.6*CD24</f>
        <v>0.89471069587122098</v>
      </c>
      <c r="CE25" s="26">
        <v>0</v>
      </c>
      <c r="CF25" s="26">
        <v>0</v>
      </c>
      <c r="CG25" s="26">
        <v>0</v>
      </c>
      <c r="CH25" s="26">
        <v>0</v>
      </c>
      <c r="CI25" s="18"/>
      <c r="CJ25" s="66">
        <v>0.79166666666666696</v>
      </c>
      <c r="CK25" s="26">
        <v>0</v>
      </c>
      <c r="CL25" s="26">
        <v>0</v>
      </c>
      <c r="CM25" s="26">
        <v>0</v>
      </c>
      <c r="CN25" s="26">
        <f>0.6*CN24</f>
        <v>0.94830515734454968</v>
      </c>
      <c r="CO25" s="26">
        <f t="shared" si="3"/>
        <v>1.2509335101751315</v>
      </c>
      <c r="CP25" s="26">
        <f t="shared" si="3"/>
        <v>1.4387139862073444</v>
      </c>
      <c r="CQ25" s="26">
        <f t="shared" si="3"/>
        <v>1.4072592451472574</v>
      </c>
      <c r="CR25" s="26">
        <f>0.6*CR24</f>
        <v>1.0427069057037841</v>
      </c>
      <c r="CS25" s="26">
        <v>0</v>
      </c>
      <c r="CT25" s="26">
        <v>0</v>
      </c>
      <c r="CU25" s="26">
        <v>0</v>
      </c>
      <c r="CV25" s="26">
        <v>0</v>
      </c>
      <c r="CW25" s="83"/>
      <c r="DL25" s="66">
        <v>0.79166666666666696</v>
      </c>
      <c r="DM25" s="26">
        <v>0</v>
      </c>
      <c r="DN25" s="26">
        <v>0</v>
      </c>
      <c r="DO25" s="26">
        <v>0</v>
      </c>
      <c r="DP25" s="26">
        <f>0.6*DP24</f>
        <v>0.60269716206479773</v>
      </c>
      <c r="DQ25" s="26">
        <f t="shared" si="20"/>
        <v>0.94276645518395519</v>
      </c>
      <c r="DR25" s="26">
        <f t="shared" si="4"/>
        <v>1.0717016892919595</v>
      </c>
      <c r="DS25" s="26">
        <f t="shared" si="21"/>
        <v>1.2230435665645238</v>
      </c>
      <c r="DT25" s="26">
        <f>0.6*DT24</f>
        <v>0.77977712993838832</v>
      </c>
      <c r="DU25" s="26">
        <v>0</v>
      </c>
      <c r="DV25" s="26">
        <v>0</v>
      </c>
      <c r="DW25" s="26">
        <v>0</v>
      </c>
      <c r="DX25" s="26">
        <v>0</v>
      </c>
      <c r="DY25" s="83"/>
      <c r="DZ25" s="66">
        <v>0.79166666666666696</v>
      </c>
      <c r="EA25" s="26">
        <v>0</v>
      </c>
      <c r="EB25" s="26">
        <v>0</v>
      </c>
      <c r="EC25" s="26">
        <v>0</v>
      </c>
      <c r="ED25" s="26">
        <f>0.6*ED24</f>
        <v>1.0831637305189938</v>
      </c>
      <c r="EE25" s="26">
        <f t="shared" si="5"/>
        <v>1.1962029027404988</v>
      </c>
      <c r="EF25" s="26">
        <f t="shared" si="5"/>
        <v>1.2669879219257147</v>
      </c>
      <c r="EG25" s="26">
        <f t="shared" si="5"/>
        <v>1.7523329073964997</v>
      </c>
      <c r="EH25" s="26">
        <f>0.6*EH24</f>
        <v>0.75900817592480363</v>
      </c>
      <c r="EI25" s="26">
        <v>0</v>
      </c>
      <c r="EJ25" s="26">
        <v>0</v>
      </c>
      <c r="EK25" s="26">
        <v>0</v>
      </c>
      <c r="EL25" s="26">
        <v>0</v>
      </c>
      <c r="EM25" s="83"/>
      <c r="EN25" s="27"/>
      <c r="EO25" s="66">
        <v>0.79166666666666696</v>
      </c>
      <c r="EP25" s="26">
        <v>0</v>
      </c>
      <c r="EQ25" s="26">
        <v>0</v>
      </c>
      <c r="ER25" s="26">
        <v>0</v>
      </c>
      <c r="ES25" s="26">
        <v>0</v>
      </c>
      <c r="ET25" s="26">
        <f t="shared" si="6"/>
        <v>0.84633797528508348</v>
      </c>
      <c r="EU25" s="26">
        <f t="shared" si="6"/>
        <v>1.0627230089352524</v>
      </c>
      <c r="EV25" s="26">
        <f t="shared" si="6"/>
        <v>1.144041236446246</v>
      </c>
      <c r="EW25" s="26">
        <f>0.6*EW24</f>
        <v>0.82622155533802755</v>
      </c>
      <c r="EX25" s="26">
        <v>0</v>
      </c>
      <c r="EY25" s="26">
        <v>0</v>
      </c>
      <c r="EZ25" s="26">
        <v>0</v>
      </c>
      <c r="FA25" s="26">
        <v>0</v>
      </c>
      <c r="FC25" s="66">
        <v>0.79166666666666696</v>
      </c>
      <c r="FD25" s="26">
        <v>0</v>
      </c>
      <c r="FE25" s="26">
        <v>0</v>
      </c>
      <c r="FF25" s="26">
        <v>0</v>
      </c>
      <c r="FG25" s="26">
        <f t="shared" si="24"/>
        <v>0.89055165772615996</v>
      </c>
      <c r="FH25" s="26">
        <f t="shared" si="7"/>
        <v>1.2070605187565406</v>
      </c>
      <c r="FI25" s="26">
        <f t="shared" si="0"/>
        <v>1.2725415736427181</v>
      </c>
      <c r="FJ25" s="26">
        <f t="shared" si="8"/>
        <v>0.99108411935649232</v>
      </c>
      <c r="FK25" s="26">
        <f t="shared" si="25"/>
        <v>1.0638276161185434</v>
      </c>
      <c r="FL25" s="26">
        <v>0</v>
      </c>
      <c r="FM25" s="26">
        <v>0</v>
      </c>
      <c r="FN25" s="26">
        <v>0</v>
      </c>
      <c r="FO25" s="26">
        <v>0</v>
      </c>
      <c r="FQ25" s="66">
        <v>0.79166666666666696</v>
      </c>
      <c r="FR25" s="26">
        <v>0</v>
      </c>
      <c r="FS25" s="26">
        <v>0</v>
      </c>
      <c r="FT25" s="26">
        <v>0</v>
      </c>
      <c r="FU25" s="26">
        <f>0.6*FU24</f>
        <v>0.60371075809567987</v>
      </c>
      <c r="FV25" s="26">
        <f t="shared" si="26"/>
        <v>1.0214551064652151</v>
      </c>
      <c r="FW25" s="26">
        <f t="shared" si="26"/>
        <v>0.99906037328444719</v>
      </c>
      <c r="FX25" s="26">
        <f t="shared" si="26"/>
        <v>1.1660001674268206</v>
      </c>
      <c r="FY25" s="26">
        <f>0.6*FY24</f>
        <v>0.7860795040939017</v>
      </c>
      <c r="FZ25" s="26">
        <v>0</v>
      </c>
      <c r="GA25" s="26">
        <v>0</v>
      </c>
      <c r="GB25" s="26">
        <v>0</v>
      </c>
      <c r="GC25" s="26">
        <v>0</v>
      </c>
      <c r="GE25" s="66">
        <v>0.79166666666666696</v>
      </c>
      <c r="GF25" s="26">
        <v>0</v>
      </c>
      <c r="GG25" s="26">
        <v>0</v>
      </c>
      <c r="GH25" s="26">
        <v>0</v>
      </c>
      <c r="GI25" s="26">
        <f t="shared" si="47"/>
        <v>0.88489863873786812</v>
      </c>
      <c r="GJ25" s="26">
        <f t="shared" si="27"/>
        <v>1.108092014476179</v>
      </c>
      <c r="GK25" s="26">
        <f t="shared" si="27"/>
        <v>1.2144815437073955</v>
      </c>
      <c r="GL25" s="26">
        <f t="shared" si="27"/>
        <v>1.1667287806587328</v>
      </c>
      <c r="GM25" s="26">
        <f t="shared" si="48"/>
        <v>1.2628144148028964</v>
      </c>
      <c r="GN25" s="26">
        <v>0</v>
      </c>
      <c r="GO25" s="26">
        <v>0</v>
      </c>
      <c r="GP25" s="26">
        <v>0</v>
      </c>
      <c r="GQ25" s="26">
        <v>0</v>
      </c>
      <c r="GS25" s="66">
        <v>0.79166666666666696</v>
      </c>
      <c r="GT25" s="26">
        <v>0</v>
      </c>
      <c r="GU25" s="26">
        <v>0</v>
      </c>
      <c r="GV25" s="26">
        <v>0</v>
      </c>
      <c r="GW25" s="26">
        <f t="shared" si="49"/>
        <v>0.77474263930329457</v>
      </c>
      <c r="GX25" s="26">
        <f t="shared" si="28"/>
        <v>1.0730236784672014</v>
      </c>
      <c r="GY25" s="26">
        <f t="shared" si="9"/>
        <v>1.2164403064430187</v>
      </c>
      <c r="GZ25" s="26">
        <f t="shared" si="29"/>
        <v>1.1069435307965998</v>
      </c>
      <c r="HA25" s="26">
        <f t="shared" si="50"/>
        <v>1.1968200585557405</v>
      </c>
      <c r="HB25" s="26">
        <v>0</v>
      </c>
      <c r="HC25" s="26">
        <v>0</v>
      </c>
      <c r="HD25" s="26">
        <v>0</v>
      </c>
      <c r="HE25" s="26">
        <v>0</v>
      </c>
    </row>
    <row r="26" spans="1:213" ht="15.75" thickBot="1" x14ac:dyDescent="0.3">
      <c r="A26" s="38">
        <v>0.83333333333333304</v>
      </c>
      <c r="B26" s="251">
        <f>INDEX($S$5:$QT$1000,ROW()-4,(MATCH(Tool!$K$5,$S$5:$QT$5,0)+(MATCH(Tool!$K$6,$S$6:$QT$6,0)-1)))</f>
        <v>0</v>
      </c>
      <c r="C26" s="29"/>
      <c r="D26" s="239">
        <v>0.83333333333333304</v>
      </c>
      <c r="E26" s="240">
        <v>0</v>
      </c>
      <c r="F26" s="240">
        <v>0</v>
      </c>
      <c r="G26" s="240">
        <v>0</v>
      </c>
      <c r="H26" s="240">
        <v>0</v>
      </c>
      <c r="I26" s="240">
        <v>0</v>
      </c>
      <c r="J26" s="240">
        <v>0</v>
      </c>
      <c r="K26" s="240">
        <v>0</v>
      </c>
      <c r="L26" s="240">
        <v>0</v>
      </c>
      <c r="M26" s="240">
        <v>0</v>
      </c>
      <c r="N26" s="240">
        <v>0</v>
      </c>
      <c r="O26" s="240">
        <v>0</v>
      </c>
      <c r="P26" s="240">
        <v>0</v>
      </c>
      <c r="Q26" s="83"/>
      <c r="R26" s="66">
        <v>0.83333333333333304</v>
      </c>
      <c r="S26" s="26">
        <v>0</v>
      </c>
      <c r="T26" s="26">
        <v>0</v>
      </c>
      <c r="U26" s="26">
        <v>0</v>
      </c>
      <c r="V26" s="26">
        <v>0</v>
      </c>
      <c r="W26" s="26">
        <f t="shared" si="1"/>
        <v>0.55275962914909349</v>
      </c>
      <c r="X26" s="26">
        <f t="shared" si="1"/>
        <v>0.80052942383890613</v>
      </c>
      <c r="Y26" s="26">
        <f t="shared" si="1"/>
        <v>0.73899220812126365</v>
      </c>
      <c r="Z26" s="26">
        <v>0</v>
      </c>
      <c r="AA26" s="26">
        <v>0</v>
      </c>
      <c r="AB26" s="26">
        <v>0</v>
      </c>
      <c r="AC26" s="26">
        <v>0</v>
      </c>
      <c r="AD26" s="26">
        <v>0</v>
      </c>
      <c r="AE26" s="18"/>
      <c r="AF26" s="66">
        <v>0.83333333333333304</v>
      </c>
      <c r="AG26" s="26">
        <v>0</v>
      </c>
      <c r="AH26" s="26">
        <v>0</v>
      </c>
      <c r="AI26" s="26">
        <v>0</v>
      </c>
      <c r="AJ26" s="26">
        <v>0</v>
      </c>
      <c r="AK26" s="26">
        <f>0.6*AK25</f>
        <v>0.62734131467228804</v>
      </c>
      <c r="AL26" s="26">
        <f t="shared" si="2"/>
        <v>0.85230863012267222</v>
      </c>
      <c r="AM26" s="26">
        <f t="shared" si="14"/>
        <v>0.86161405480426101</v>
      </c>
      <c r="AN26" s="26">
        <v>0</v>
      </c>
      <c r="AO26" s="26">
        <v>0</v>
      </c>
      <c r="AP26" s="26">
        <v>0</v>
      </c>
      <c r="AQ26" s="26">
        <v>0</v>
      </c>
      <c r="AR26" s="26">
        <v>0</v>
      </c>
      <c r="AT26" s="66">
        <v>0.83333333333333304</v>
      </c>
      <c r="AU26" s="26">
        <v>0</v>
      </c>
      <c r="AV26" s="26">
        <v>0</v>
      </c>
      <c r="AW26" s="26">
        <v>0</v>
      </c>
      <c r="AX26" s="26">
        <v>0</v>
      </c>
      <c r="AY26" s="26">
        <f t="shared" si="15"/>
        <v>0.80468224905000052</v>
      </c>
      <c r="AZ26" s="26">
        <f t="shared" si="15"/>
        <v>0.85758677951995288</v>
      </c>
      <c r="BA26" s="26">
        <f t="shared" si="15"/>
        <v>1.0457879929077525</v>
      </c>
      <c r="BB26" s="26">
        <v>0</v>
      </c>
      <c r="BC26" s="26">
        <v>0</v>
      </c>
      <c r="BD26" s="26">
        <v>0</v>
      </c>
      <c r="BE26" s="26">
        <v>0</v>
      </c>
      <c r="BF26" s="26">
        <v>0</v>
      </c>
      <c r="BH26" s="66">
        <v>0.83333333333333304</v>
      </c>
      <c r="BI26" s="26">
        <v>0</v>
      </c>
      <c r="BJ26" s="26">
        <v>0</v>
      </c>
      <c r="BK26" s="26">
        <v>0</v>
      </c>
      <c r="BL26" s="26">
        <v>0</v>
      </c>
      <c r="BM26" s="26">
        <f>0.6*BM25</f>
        <v>0.55149136289535694</v>
      </c>
      <c r="BN26" s="26">
        <f t="shared" si="16"/>
        <v>0.69586659161603337</v>
      </c>
      <c r="BO26" s="26">
        <f>0.6*BO25</f>
        <v>0.74986859357014202</v>
      </c>
      <c r="BP26" s="26">
        <v>0</v>
      </c>
      <c r="BQ26" s="26">
        <v>0</v>
      </c>
      <c r="BR26" s="26">
        <v>0</v>
      </c>
      <c r="BS26" s="26">
        <v>0</v>
      </c>
      <c r="BT26" s="26">
        <v>0</v>
      </c>
      <c r="BU26" s="27"/>
      <c r="BV26" s="66">
        <v>0.83333333333333304</v>
      </c>
      <c r="BW26" s="26">
        <v>0</v>
      </c>
      <c r="BX26" s="26">
        <v>0</v>
      </c>
      <c r="BY26" s="26">
        <v>0</v>
      </c>
      <c r="BZ26" s="26">
        <v>0</v>
      </c>
      <c r="CA26" s="26">
        <v>0</v>
      </c>
      <c r="CB26" s="26">
        <f>(1/1000)*$B$1*0.15*(((CB78)*((1+COS(RADIANS(90-$B$2)))/2)*(1+(1-((CB78/(CB52+CB78))^2))*((SIN(RADIANS($B$2/2)))^3))*(1+(1-((CB78/(CB52+CB78))^2))*((COS(RADIANS(DEGREES(ACOS(SIN(RADIANS(CB104))))*(COS(RADIANS(90-$B$2)))+((COS(RADIANS(CB104)))*(COS(RADIANS(CB130-$B$3))))*(SIN(RADIANS(90-$B$2))))))^2)*((SIN(RADIANS(90-CB104)))^3)))+(CB78*(((COS(RADIANS(DEGREES(ACOS(SIN(RADIANS(CB104))))*(COS(RADIANS(90-$B$2)))+((COS(RADIANS(CB104)))*(COS(RADIANS(CB130-$B$3))))*(SIN(RADIANS(90-$B$2)))))))/(SIN(RADIANS(CB104)))))+(0.5*0.25*(1-(COS(RADIANS(90-$B$2))))*(CB52+CB78)))</f>
        <v>0.9525649402747286</v>
      </c>
      <c r="CC26" s="26">
        <v>0</v>
      </c>
      <c r="CD26" s="26">
        <v>0</v>
      </c>
      <c r="CE26" s="26">
        <v>0</v>
      </c>
      <c r="CF26" s="26">
        <v>0</v>
      </c>
      <c r="CG26" s="26">
        <v>0</v>
      </c>
      <c r="CH26" s="26">
        <v>0</v>
      </c>
      <c r="CI26" s="18"/>
      <c r="CJ26" s="66">
        <v>0.83333333333333304</v>
      </c>
      <c r="CK26" s="26">
        <v>0</v>
      </c>
      <c r="CL26" s="26">
        <v>0</v>
      </c>
      <c r="CM26" s="26">
        <v>0</v>
      </c>
      <c r="CN26" s="26">
        <v>0</v>
      </c>
      <c r="CO26" s="26">
        <f>0.6*CO25</f>
        <v>0.75056010610507895</v>
      </c>
      <c r="CP26" s="26">
        <f t="shared" si="3"/>
        <v>1.3949288740009207</v>
      </c>
      <c r="CQ26" s="26">
        <f>0.6*CQ25</f>
        <v>0.84435554708835447</v>
      </c>
      <c r="CR26" s="26">
        <v>0</v>
      </c>
      <c r="CS26" s="26">
        <v>0</v>
      </c>
      <c r="CT26" s="26">
        <v>0</v>
      </c>
      <c r="CU26" s="26">
        <v>0</v>
      </c>
      <c r="CV26" s="26">
        <v>0</v>
      </c>
      <c r="CW26" s="83"/>
      <c r="DL26" s="66">
        <v>0.83333333333333304</v>
      </c>
      <c r="DM26" s="26">
        <v>0</v>
      </c>
      <c r="DN26" s="26">
        <v>0</v>
      </c>
      <c r="DO26" s="26">
        <v>0</v>
      </c>
      <c r="DP26" s="26">
        <v>0</v>
      </c>
      <c r="DQ26" s="26">
        <f>0.6*DQ25</f>
        <v>0.56565987311037313</v>
      </c>
      <c r="DR26" s="26">
        <f t="shared" si="4"/>
        <v>0.72356188871361649</v>
      </c>
      <c r="DS26" s="26">
        <f>0.6*DS25</f>
        <v>0.73382613993871426</v>
      </c>
      <c r="DT26" s="26">
        <v>0</v>
      </c>
      <c r="DU26" s="26">
        <v>0</v>
      </c>
      <c r="DV26" s="26">
        <v>0</v>
      </c>
      <c r="DW26" s="26">
        <v>0</v>
      </c>
      <c r="DX26" s="26">
        <v>0</v>
      </c>
      <c r="DY26" s="83"/>
      <c r="DZ26" s="66">
        <v>0.83333333333333304</v>
      </c>
      <c r="EA26" s="26">
        <v>0</v>
      </c>
      <c r="EB26" s="26">
        <v>0</v>
      </c>
      <c r="EC26" s="26">
        <v>0</v>
      </c>
      <c r="ED26" s="26">
        <v>0</v>
      </c>
      <c r="EE26" s="26">
        <f>0.6*EE25</f>
        <v>0.71772174164429925</v>
      </c>
      <c r="EF26" s="26">
        <f t="shared" si="5"/>
        <v>1.3637672240595411</v>
      </c>
      <c r="EG26" s="26">
        <f t="shared" si="5"/>
        <v>1.7648211531976805</v>
      </c>
      <c r="EH26" s="26">
        <v>0</v>
      </c>
      <c r="EI26" s="26">
        <v>0</v>
      </c>
      <c r="EJ26" s="26">
        <v>0</v>
      </c>
      <c r="EK26" s="26">
        <v>0</v>
      </c>
      <c r="EL26" s="26">
        <v>0</v>
      </c>
      <c r="EM26" s="83"/>
      <c r="EN26" s="27"/>
      <c r="EO26" s="66">
        <v>0.83333333333333304</v>
      </c>
      <c r="EP26" s="26">
        <v>0</v>
      </c>
      <c r="EQ26" s="26">
        <v>0</v>
      </c>
      <c r="ER26" s="26">
        <v>0</v>
      </c>
      <c r="ES26" s="26">
        <v>0</v>
      </c>
      <c r="ET26" s="26">
        <v>0</v>
      </c>
      <c r="EU26" s="26">
        <f>(1/1000)*$B$1*0.15*(((EU78)*((1+COS(RADIANS(90-$B$2)))/2)*(1+(1-((EU78/(EU52+EU78))^2))*((SIN(RADIANS($B$2/2)))^3))*(1+(1-((EU78/(EU52+EU78))^2))*((COS(RADIANS(DEGREES(ACOS(SIN(RADIANS(EU104))))*(COS(RADIANS(90-$B$2)))+((COS(RADIANS(EU104)))*(COS(RADIANS(EU130-$B$3))))*(SIN(RADIANS(90-$B$2))))))^2)*((SIN(RADIANS(90-EU104)))^3)))+(EU78*(((COS(RADIANS(DEGREES(ACOS(SIN(RADIANS(EU104))))*(COS(RADIANS(90-$B$2)))+((COS(RADIANS(EU104)))*(COS(RADIANS(EU130-$B$3))))*(SIN(RADIANS(90-$B$2)))))))/(SIN(RADIANS(EU104)))))+(0.5*0.25*(1-(COS(RADIANS(90-$B$2))))*(EU52+EU78)))</f>
        <v>0.83836575874277564</v>
      </c>
      <c r="EV26" s="26">
        <f>0.6*EV25</f>
        <v>0.6864247418677476</v>
      </c>
      <c r="EW26" s="26">
        <v>0</v>
      </c>
      <c r="EX26" s="26">
        <v>0</v>
      </c>
      <c r="EY26" s="26">
        <v>0</v>
      </c>
      <c r="EZ26" s="26">
        <v>0</v>
      </c>
      <c r="FA26" s="26">
        <v>0</v>
      </c>
      <c r="FC26" s="66">
        <v>0.83333333333333304</v>
      </c>
      <c r="FD26" s="26">
        <v>0</v>
      </c>
      <c r="FE26" s="26">
        <v>0</v>
      </c>
      <c r="FF26" s="26">
        <v>0</v>
      </c>
      <c r="FG26" s="26">
        <v>0</v>
      </c>
      <c r="FH26" s="26">
        <f t="shared" si="7"/>
        <v>0.82080726847380125</v>
      </c>
      <c r="FI26" s="26">
        <f t="shared" si="0"/>
        <v>1.0759523908499662</v>
      </c>
      <c r="FJ26" s="26">
        <f t="shared" si="8"/>
        <v>0.73624087978402208</v>
      </c>
      <c r="FK26" s="26">
        <v>0</v>
      </c>
      <c r="FL26" s="26">
        <v>0</v>
      </c>
      <c r="FM26" s="26">
        <v>0</v>
      </c>
      <c r="FN26" s="26">
        <v>0</v>
      </c>
      <c r="FO26" s="26">
        <v>0</v>
      </c>
      <c r="FQ26" s="66">
        <v>0.83333333333333304</v>
      </c>
      <c r="FR26" s="26">
        <v>0</v>
      </c>
      <c r="FS26" s="26">
        <v>0</v>
      </c>
      <c r="FT26" s="26">
        <v>0</v>
      </c>
      <c r="FU26" s="26">
        <v>0</v>
      </c>
      <c r="FV26" s="26">
        <v>0</v>
      </c>
      <c r="FW26" s="26">
        <f>(1/1000)*$B$1*0.15*(((FW78)*((1+COS(RADIANS(90-$B$2)))/2)*(1+(1-((FW78/(FW52+FW78))^2))*((SIN(RADIANS($B$2/2)))^3))*(1+(1-((FW78/(FW52+FW78))^2))*((COS(RADIANS(DEGREES(ACOS(SIN(RADIANS(FW104))))*(COS(RADIANS(90-$B$2)))+((COS(RADIANS(FW104)))*(COS(RADIANS(FW130-$B$3))))*(SIN(RADIANS(90-$B$2))))))^2)*((SIN(RADIANS(90-FW104)))^3)))+(FW78*(((COS(RADIANS(DEGREES(ACOS(SIN(RADIANS(FW104))))*(COS(RADIANS(90-$B$2)))+((COS(RADIANS(FW104)))*(COS(RADIANS(FW130-$B$3))))*(SIN(RADIANS(90-$B$2)))))))/(SIN(RADIANS(FW104)))))+(0.5*0.25*(1-(COS(RADIANS(90-$B$2))))*(FW52+FW78)))</f>
        <v>0.87370983448625128</v>
      </c>
      <c r="FX26" s="26">
        <f>0.6*FX25</f>
        <v>0.69960010045609233</v>
      </c>
      <c r="FY26" s="26">
        <v>0</v>
      </c>
      <c r="FZ26" s="26">
        <v>0</v>
      </c>
      <c r="GA26" s="26">
        <v>0</v>
      </c>
      <c r="GB26" s="26">
        <v>0</v>
      </c>
      <c r="GC26" s="26">
        <v>0</v>
      </c>
      <c r="GE26" s="66">
        <v>0.83333333333333304</v>
      </c>
      <c r="GF26" s="26">
        <v>0</v>
      </c>
      <c r="GG26" s="26">
        <v>0</v>
      </c>
      <c r="GH26" s="26">
        <v>0</v>
      </c>
      <c r="GI26" s="26">
        <v>0</v>
      </c>
      <c r="GJ26" s="26">
        <f t="shared" si="27"/>
        <v>0.67259625493238639</v>
      </c>
      <c r="GK26" s="26">
        <f t="shared" si="27"/>
        <v>0.96188908707470244</v>
      </c>
      <c r="GL26" s="26">
        <f t="shared" si="27"/>
        <v>0.96345389691856498</v>
      </c>
      <c r="GM26" s="26">
        <v>0</v>
      </c>
      <c r="GN26" s="26">
        <v>0</v>
      </c>
      <c r="GO26" s="26">
        <v>0</v>
      </c>
      <c r="GP26" s="26">
        <v>0</v>
      </c>
      <c r="GQ26" s="26">
        <v>0</v>
      </c>
      <c r="GS26" s="66">
        <v>0.83333333333333304</v>
      </c>
      <c r="GT26" s="26">
        <v>0</v>
      </c>
      <c r="GU26" s="26">
        <v>0</v>
      </c>
      <c r="GV26" s="26">
        <v>0</v>
      </c>
      <c r="GW26" s="26">
        <v>0</v>
      </c>
      <c r="GX26" s="26">
        <f t="shared" si="28"/>
        <v>0.73069471683522236</v>
      </c>
      <c r="GY26" s="26">
        <f t="shared" si="9"/>
        <v>0.92826844699997935</v>
      </c>
      <c r="GZ26" s="26">
        <f t="shared" si="29"/>
        <v>0.85337745427613831</v>
      </c>
      <c r="HA26" s="26">
        <v>0</v>
      </c>
      <c r="HB26" s="26">
        <v>0</v>
      </c>
      <c r="HC26" s="26">
        <v>0</v>
      </c>
      <c r="HD26" s="26">
        <v>0</v>
      </c>
      <c r="HE26" s="26">
        <v>0</v>
      </c>
    </row>
    <row r="27" spans="1:213" ht="15.75" thickBot="1" x14ac:dyDescent="0.3">
      <c r="A27" s="38">
        <v>0.875</v>
      </c>
      <c r="B27" s="251">
        <f>INDEX($S$5:$QT$1000,ROW()-4,(MATCH(Tool!$K$5,$S$5:$QT$5,0)+(MATCH(Tool!$K$6,$S$6:$QT$6,0)-1)))</f>
        <v>0</v>
      </c>
      <c r="C27" s="29"/>
      <c r="D27" s="239">
        <v>0.875</v>
      </c>
      <c r="E27" s="240">
        <v>0</v>
      </c>
      <c r="F27" s="240">
        <v>0</v>
      </c>
      <c r="G27" s="240">
        <v>0</v>
      </c>
      <c r="H27" s="240">
        <v>0</v>
      </c>
      <c r="I27" s="240">
        <v>0</v>
      </c>
      <c r="J27" s="240">
        <v>0</v>
      </c>
      <c r="K27" s="240">
        <v>0</v>
      </c>
      <c r="L27" s="240">
        <v>0</v>
      </c>
      <c r="M27" s="240">
        <v>0</v>
      </c>
      <c r="N27" s="240">
        <v>0</v>
      </c>
      <c r="O27" s="240">
        <v>0</v>
      </c>
      <c r="P27" s="240">
        <v>0</v>
      </c>
      <c r="Q27" s="83"/>
      <c r="R27" s="66">
        <v>0.875</v>
      </c>
      <c r="S27" s="26">
        <v>0</v>
      </c>
      <c r="T27" s="26">
        <v>0</v>
      </c>
      <c r="U27" s="26">
        <v>0</v>
      </c>
      <c r="V27" s="26">
        <v>0</v>
      </c>
      <c r="W27" s="26">
        <v>0</v>
      </c>
      <c r="X27" s="26">
        <f>0.6*X26</f>
        <v>0.48031765430334367</v>
      </c>
      <c r="Y27" s="26">
        <v>0</v>
      </c>
      <c r="Z27" s="26">
        <v>0</v>
      </c>
      <c r="AA27" s="26">
        <v>0</v>
      </c>
      <c r="AB27" s="26">
        <v>0</v>
      </c>
      <c r="AC27" s="26">
        <v>0</v>
      </c>
      <c r="AD27" s="26">
        <v>0</v>
      </c>
      <c r="AE27" s="18"/>
      <c r="AF27" s="66">
        <v>0.875</v>
      </c>
      <c r="AG27" s="26">
        <v>0</v>
      </c>
      <c r="AH27" s="26">
        <v>0</v>
      </c>
      <c r="AI27" s="26">
        <v>0</v>
      </c>
      <c r="AJ27" s="26">
        <v>0</v>
      </c>
      <c r="AK27" s="26">
        <v>0</v>
      </c>
      <c r="AL27" s="26">
        <v>0</v>
      </c>
      <c r="AM27" s="26">
        <v>0</v>
      </c>
      <c r="AN27" s="26">
        <v>0</v>
      </c>
      <c r="AO27" s="26">
        <v>0</v>
      </c>
      <c r="AP27" s="26">
        <v>0</v>
      </c>
      <c r="AQ27" s="26">
        <v>0</v>
      </c>
      <c r="AR27" s="26">
        <v>0</v>
      </c>
      <c r="AT27" s="66">
        <v>0.875</v>
      </c>
      <c r="AU27" s="26">
        <v>0</v>
      </c>
      <c r="AV27" s="26">
        <v>0</v>
      </c>
      <c r="AW27" s="26">
        <v>0</v>
      </c>
      <c r="AX27" s="26">
        <v>0</v>
      </c>
      <c r="AY27" s="26">
        <v>0</v>
      </c>
      <c r="AZ27" s="26">
        <f>0.6*AZ26</f>
        <v>0.51455206771197171</v>
      </c>
      <c r="BA27" s="26">
        <v>0</v>
      </c>
      <c r="BB27" s="26">
        <v>0</v>
      </c>
      <c r="BC27" s="26">
        <v>0</v>
      </c>
      <c r="BD27" s="26">
        <v>0</v>
      </c>
      <c r="BE27" s="26">
        <v>0</v>
      </c>
      <c r="BF27" s="26">
        <v>0</v>
      </c>
      <c r="BH27" s="66">
        <v>0.875</v>
      </c>
      <c r="BI27" s="26">
        <v>0</v>
      </c>
      <c r="BJ27" s="26">
        <v>0</v>
      </c>
      <c r="BK27" s="26">
        <v>0</v>
      </c>
      <c r="BL27" s="26">
        <v>0</v>
      </c>
      <c r="BM27" s="26">
        <v>0</v>
      </c>
      <c r="BN27" s="26">
        <v>0</v>
      </c>
      <c r="BO27" s="26">
        <v>0</v>
      </c>
      <c r="BP27" s="26">
        <v>0</v>
      </c>
      <c r="BQ27" s="26">
        <v>0</v>
      </c>
      <c r="BR27" s="26">
        <v>0</v>
      </c>
      <c r="BS27" s="26">
        <v>0</v>
      </c>
      <c r="BT27" s="26">
        <v>0</v>
      </c>
      <c r="BU27" s="27"/>
      <c r="BV27" s="66">
        <v>0.875</v>
      </c>
      <c r="BW27" s="26">
        <v>0</v>
      </c>
      <c r="BX27" s="26">
        <v>0</v>
      </c>
      <c r="BY27" s="26">
        <v>0</v>
      </c>
      <c r="BZ27" s="26">
        <v>0</v>
      </c>
      <c r="CA27" s="26">
        <v>0</v>
      </c>
      <c r="CB27" s="26">
        <v>0</v>
      </c>
      <c r="CC27" s="26">
        <v>0</v>
      </c>
      <c r="CD27" s="26">
        <v>0</v>
      </c>
      <c r="CE27" s="26">
        <v>0</v>
      </c>
      <c r="CF27" s="26">
        <v>0</v>
      </c>
      <c r="CG27" s="26">
        <v>0</v>
      </c>
      <c r="CH27" s="26">
        <v>0</v>
      </c>
      <c r="CI27" s="18"/>
      <c r="CJ27" s="66">
        <v>0.875</v>
      </c>
      <c r="CK27" s="26">
        <v>0</v>
      </c>
      <c r="CL27" s="26">
        <v>0</v>
      </c>
      <c r="CM27" s="26">
        <v>0</v>
      </c>
      <c r="CN27" s="26">
        <v>0</v>
      </c>
      <c r="CO27" s="26">
        <v>0</v>
      </c>
      <c r="CP27" s="26">
        <f>0.6*CP26</f>
        <v>0.83695732440055237</v>
      </c>
      <c r="CQ27" s="26">
        <v>0</v>
      </c>
      <c r="CR27" s="26">
        <v>0</v>
      </c>
      <c r="CS27" s="26">
        <v>0</v>
      </c>
      <c r="CT27" s="26">
        <v>0</v>
      </c>
      <c r="CU27" s="26">
        <v>0</v>
      </c>
      <c r="CV27" s="26">
        <v>0</v>
      </c>
      <c r="CW27" s="83"/>
      <c r="DL27" s="66">
        <v>0.875</v>
      </c>
      <c r="DM27" s="26">
        <v>0</v>
      </c>
      <c r="DN27" s="26">
        <v>0</v>
      </c>
      <c r="DO27" s="26">
        <v>0</v>
      </c>
      <c r="DP27" s="26">
        <v>0</v>
      </c>
      <c r="DQ27" s="26">
        <v>0</v>
      </c>
      <c r="DR27" s="26">
        <v>0</v>
      </c>
      <c r="DS27" s="26">
        <v>0</v>
      </c>
      <c r="DT27" s="26">
        <v>0</v>
      </c>
      <c r="DU27" s="26">
        <v>0</v>
      </c>
      <c r="DV27" s="26">
        <v>0</v>
      </c>
      <c r="DW27" s="26">
        <v>0</v>
      </c>
      <c r="DX27" s="26">
        <v>0</v>
      </c>
      <c r="DY27" s="83"/>
      <c r="DZ27" s="66">
        <v>0.875</v>
      </c>
      <c r="EA27" s="26">
        <v>0</v>
      </c>
      <c r="EB27" s="26">
        <v>0</v>
      </c>
      <c r="EC27" s="26">
        <v>0</v>
      </c>
      <c r="ED27" s="26">
        <v>0</v>
      </c>
      <c r="EE27" s="26">
        <v>0</v>
      </c>
      <c r="EF27" s="26">
        <f>0.6*EF26</f>
        <v>0.81826033443572466</v>
      </c>
      <c r="EG27" s="26">
        <v>0</v>
      </c>
      <c r="EH27" s="26">
        <v>0</v>
      </c>
      <c r="EI27" s="26">
        <v>0</v>
      </c>
      <c r="EJ27" s="26">
        <v>0</v>
      </c>
      <c r="EK27" s="26">
        <v>0</v>
      </c>
      <c r="EL27" s="26">
        <v>0</v>
      </c>
      <c r="EM27" s="83"/>
      <c r="EN27" s="27"/>
      <c r="EO27" s="66">
        <v>0.875</v>
      </c>
      <c r="EP27" s="26">
        <v>0</v>
      </c>
      <c r="EQ27" s="26">
        <v>0</v>
      </c>
      <c r="ER27" s="26">
        <v>0</v>
      </c>
      <c r="ES27" s="26">
        <v>0</v>
      </c>
      <c r="ET27" s="26">
        <v>0</v>
      </c>
      <c r="EU27" s="26">
        <v>0</v>
      </c>
      <c r="EV27" s="26">
        <v>0</v>
      </c>
      <c r="EW27" s="26">
        <v>0</v>
      </c>
      <c r="EX27" s="26">
        <v>0</v>
      </c>
      <c r="EY27" s="26">
        <v>0</v>
      </c>
      <c r="EZ27" s="26">
        <v>0</v>
      </c>
      <c r="FA27" s="26">
        <v>0</v>
      </c>
      <c r="FC27" s="66">
        <v>0.875</v>
      </c>
      <c r="FD27" s="26">
        <v>0</v>
      </c>
      <c r="FE27" s="26">
        <v>0</v>
      </c>
      <c r="FF27" s="26">
        <v>0</v>
      </c>
      <c r="FG27" s="26">
        <v>0</v>
      </c>
      <c r="FH27" s="26">
        <v>0</v>
      </c>
      <c r="FI27" s="26">
        <f t="shared" si="0"/>
        <v>0.80914370472179642</v>
      </c>
      <c r="FJ27" s="26">
        <v>0</v>
      </c>
      <c r="FK27" s="26">
        <v>0</v>
      </c>
      <c r="FL27" s="26">
        <v>0</v>
      </c>
      <c r="FM27" s="26">
        <v>0</v>
      </c>
      <c r="FN27" s="26">
        <v>0</v>
      </c>
      <c r="FO27" s="26">
        <v>0</v>
      </c>
      <c r="FQ27" s="66">
        <v>0.875</v>
      </c>
      <c r="FR27" s="26">
        <v>0</v>
      </c>
      <c r="FS27" s="26">
        <v>0</v>
      </c>
      <c r="FT27" s="26">
        <v>0</v>
      </c>
      <c r="FU27" s="26">
        <v>0</v>
      </c>
      <c r="FV27" s="26">
        <v>0</v>
      </c>
      <c r="FW27" s="26">
        <v>0</v>
      </c>
      <c r="FX27" s="26">
        <v>0</v>
      </c>
      <c r="FY27" s="26">
        <v>0</v>
      </c>
      <c r="FZ27" s="26">
        <v>0</v>
      </c>
      <c r="GA27" s="26">
        <v>0</v>
      </c>
      <c r="GB27" s="26">
        <v>0</v>
      </c>
      <c r="GC27" s="26">
        <v>0</v>
      </c>
      <c r="GE27" s="66">
        <v>0.875</v>
      </c>
      <c r="GF27" s="26">
        <v>0</v>
      </c>
      <c r="GG27" s="26">
        <v>0</v>
      </c>
      <c r="GH27" s="26">
        <v>0</v>
      </c>
      <c r="GI27" s="26">
        <v>0</v>
      </c>
      <c r="GJ27" s="26">
        <v>0</v>
      </c>
      <c r="GK27" s="26">
        <f>0.6*GK26</f>
        <v>0.57713345224482149</v>
      </c>
      <c r="GL27" s="26">
        <v>0</v>
      </c>
      <c r="GM27" s="26">
        <v>0</v>
      </c>
      <c r="GN27" s="26">
        <v>0</v>
      </c>
      <c r="GO27" s="26">
        <v>0</v>
      </c>
      <c r="GP27" s="26">
        <v>0</v>
      </c>
      <c r="GQ27" s="26">
        <v>0</v>
      </c>
      <c r="GS27" s="66">
        <v>0.875</v>
      </c>
      <c r="GT27" s="26">
        <v>0</v>
      </c>
      <c r="GU27" s="26">
        <v>0</v>
      </c>
      <c r="GV27" s="26">
        <v>0</v>
      </c>
      <c r="GW27" s="26">
        <v>0</v>
      </c>
      <c r="GX27" s="26">
        <v>0</v>
      </c>
      <c r="GY27" s="26">
        <f t="shared" si="9"/>
        <v>1.1129627137099067</v>
      </c>
      <c r="GZ27" s="26">
        <v>0</v>
      </c>
      <c r="HA27" s="26">
        <v>0</v>
      </c>
      <c r="HB27" s="26">
        <v>0</v>
      </c>
      <c r="HC27" s="26">
        <v>0</v>
      </c>
      <c r="HD27" s="26">
        <v>0</v>
      </c>
      <c r="HE27" s="26">
        <v>0</v>
      </c>
    </row>
    <row r="28" spans="1:213" ht="15.75" thickBot="1" x14ac:dyDescent="0.3">
      <c r="A28" s="38">
        <v>0.91666666666666696</v>
      </c>
      <c r="B28" s="251">
        <f>INDEX($S$5:$QT$1000,ROW()-4,(MATCH(Tool!$K$5,$S$5:$QT$5,0)+(MATCH(Tool!$K$6,$S$6:$QT$6,0)-1)))</f>
        <v>0</v>
      </c>
      <c r="C28" s="29"/>
      <c r="D28" s="239">
        <v>0.91666666666666696</v>
      </c>
      <c r="E28" s="240">
        <v>0</v>
      </c>
      <c r="F28" s="240">
        <v>0</v>
      </c>
      <c r="G28" s="240">
        <v>0</v>
      </c>
      <c r="H28" s="240">
        <v>0</v>
      </c>
      <c r="I28" s="240">
        <v>0</v>
      </c>
      <c r="J28" s="240">
        <v>0</v>
      </c>
      <c r="K28" s="240">
        <v>0</v>
      </c>
      <c r="L28" s="240">
        <v>0</v>
      </c>
      <c r="M28" s="240">
        <v>0</v>
      </c>
      <c r="N28" s="240">
        <v>0</v>
      </c>
      <c r="O28" s="240">
        <v>0</v>
      </c>
      <c r="P28" s="240">
        <v>0</v>
      </c>
      <c r="Q28" s="83"/>
      <c r="R28" s="66">
        <v>0.91666666666666696</v>
      </c>
      <c r="S28" s="26">
        <v>0</v>
      </c>
      <c r="T28" s="26">
        <v>0</v>
      </c>
      <c r="U28" s="26">
        <v>0</v>
      </c>
      <c r="V28" s="26">
        <v>0</v>
      </c>
      <c r="W28" s="26">
        <v>0</v>
      </c>
      <c r="X28" s="26">
        <v>0</v>
      </c>
      <c r="Y28" s="26">
        <v>0</v>
      </c>
      <c r="Z28" s="26">
        <v>0</v>
      </c>
      <c r="AA28" s="26">
        <v>0</v>
      </c>
      <c r="AB28" s="26">
        <v>0</v>
      </c>
      <c r="AC28" s="26">
        <v>0</v>
      </c>
      <c r="AD28" s="26">
        <v>0</v>
      </c>
      <c r="AE28" s="18"/>
      <c r="AF28" s="66">
        <v>0.91666666666666696</v>
      </c>
      <c r="AG28" s="26">
        <v>0</v>
      </c>
      <c r="AH28" s="26">
        <v>0</v>
      </c>
      <c r="AI28" s="26">
        <v>0</v>
      </c>
      <c r="AJ28" s="26">
        <v>0</v>
      </c>
      <c r="AK28" s="26">
        <v>0</v>
      </c>
      <c r="AL28" s="26">
        <v>0</v>
      </c>
      <c r="AM28" s="26">
        <v>0</v>
      </c>
      <c r="AN28" s="26">
        <v>0</v>
      </c>
      <c r="AO28" s="26">
        <v>0</v>
      </c>
      <c r="AP28" s="26">
        <v>0</v>
      </c>
      <c r="AQ28" s="26">
        <v>0</v>
      </c>
      <c r="AR28" s="26">
        <v>0</v>
      </c>
      <c r="AT28" s="66">
        <v>0.91666666666666696</v>
      </c>
      <c r="AU28" s="26">
        <v>0</v>
      </c>
      <c r="AV28" s="26">
        <v>0</v>
      </c>
      <c r="AW28" s="26">
        <v>0</v>
      </c>
      <c r="AX28" s="26">
        <v>0</v>
      </c>
      <c r="AY28" s="26">
        <v>0</v>
      </c>
      <c r="AZ28" s="26">
        <v>0</v>
      </c>
      <c r="BA28" s="26">
        <v>0</v>
      </c>
      <c r="BB28" s="26">
        <v>0</v>
      </c>
      <c r="BC28" s="26">
        <v>0</v>
      </c>
      <c r="BD28" s="26">
        <v>0</v>
      </c>
      <c r="BE28" s="26">
        <v>0</v>
      </c>
      <c r="BF28" s="26">
        <v>0</v>
      </c>
      <c r="BH28" s="66">
        <v>0.91666666666666696</v>
      </c>
      <c r="BI28" s="26">
        <v>0</v>
      </c>
      <c r="BJ28" s="26">
        <v>0</v>
      </c>
      <c r="BK28" s="26">
        <v>0</v>
      </c>
      <c r="BL28" s="26">
        <v>0</v>
      </c>
      <c r="BM28" s="26">
        <v>0</v>
      </c>
      <c r="BN28" s="26">
        <v>0</v>
      </c>
      <c r="BO28" s="26">
        <v>0</v>
      </c>
      <c r="BP28" s="26">
        <v>0</v>
      </c>
      <c r="BQ28" s="26">
        <v>0</v>
      </c>
      <c r="BR28" s="26">
        <v>0</v>
      </c>
      <c r="BS28" s="26">
        <v>0</v>
      </c>
      <c r="BT28" s="26">
        <v>0</v>
      </c>
      <c r="BU28" s="27"/>
      <c r="BV28" s="66">
        <v>0.91666666666666696</v>
      </c>
      <c r="BW28" s="26">
        <v>0</v>
      </c>
      <c r="BX28" s="26">
        <v>0</v>
      </c>
      <c r="BY28" s="26">
        <v>0</v>
      </c>
      <c r="BZ28" s="26">
        <v>0</v>
      </c>
      <c r="CA28" s="26">
        <v>0</v>
      </c>
      <c r="CB28" s="26">
        <v>0</v>
      </c>
      <c r="CC28" s="26">
        <v>0</v>
      </c>
      <c r="CD28" s="26">
        <v>0</v>
      </c>
      <c r="CE28" s="26">
        <v>0</v>
      </c>
      <c r="CF28" s="26">
        <v>0</v>
      </c>
      <c r="CG28" s="26">
        <v>0</v>
      </c>
      <c r="CH28" s="26">
        <v>0</v>
      </c>
      <c r="CI28" s="18"/>
      <c r="CJ28" s="66">
        <v>0.91666666666666696</v>
      </c>
      <c r="CK28" s="26">
        <v>0</v>
      </c>
      <c r="CL28" s="26">
        <v>0</v>
      </c>
      <c r="CM28" s="26">
        <v>0</v>
      </c>
      <c r="CN28" s="26">
        <v>0</v>
      </c>
      <c r="CO28" s="26">
        <v>0</v>
      </c>
      <c r="CP28" s="26">
        <v>0</v>
      </c>
      <c r="CQ28" s="26">
        <v>0</v>
      </c>
      <c r="CR28" s="26">
        <v>0</v>
      </c>
      <c r="CS28" s="26">
        <v>0</v>
      </c>
      <c r="CT28" s="26">
        <v>0</v>
      </c>
      <c r="CU28" s="26">
        <v>0</v>
      </c>
      <c r="CV28" s="26">
        <v>0</v>
      </c>
      <c r="CW28" s="83"/>
      <c r="DL28" s="66">
        <v>0.91666666666666696</v>
      </c>
      <c r="DM28" s="26">
        <v>0</v>
      </c>
      <c r="DN28" s="26">
        <v>0</v>
      </c>
      <c r="DO28" s="26">
        <v>0</v>
      </c>
      <c r="DP28" s="26">
        <v>0</v>
      </c>
      <c r="DQ28" s="26">
        <v>0</v>
      </c>
      <c r="DR28" s="26">
        <v>0</v>
      </c>
      <c r="DS28" s="26">
        <v>0</v>
      </c>
      <c r="DT28" s="26">
        <v>0</v>
      </c>
      <c r="DU28" s="26">
        <v>0</v>
      </c>
      <c r="DV28" s="26">
        <v>0</v>
      </c>
      <c r="DW28" s="26">
        <v>0</v>
      </c>
      <c r="DX28" s="26">
        <v>0</v>
      </c>
      <c r="DY28" s="83"/>
      <c r="DZ28" s="66">
        <v>0.91666666666666696</v>
      </c>
      <c r="EA28" s="26">
        <v>0</v>
      </c>
      <c r="EB28" s="26">
        <v>0</v>
      </c>
      <c r="EC28" s="26">
        <v>0</v>
      </c>
      <c r="ED28" s="26">
        <v>0</v>
      </c>
      <c r="EE28" s="26">
        <v>0</v>
      </c>
      <c r="EF28" s="26">
        <v>0</v>
      </c>
      <c r="EG28" s="26">
        <v>0</v>
      </c>
      <c r="EH28" s="26">
        <v>0</v>
      </c>
      <c r="EI28" s="26">
        <v>0</v>
      </c>
      <c r="EJ28" s="26">
        <v>0</v>
      </c>
      <c r="EK28" s="26">
        <v>0</v>
      </c>
      <c r="EL28" s="26">
        <v>0</v>
      </c>
      <c r="EM28" s="83"/>
      <c r="EN28" s="27"/>
      <c r="EO28" s="66">
        <v>0.91666666666666696</v>
      </c>
      <c r="EP28" s="26">
        <v>0</v>
      </c>
      <c r="EQ28" s="26">
        <v>0</v>
      </c>
      <c r="ER28" s="26">
        <v>0</v>
      </c>
      <c r="ES28" s="26">
        <v>0</v>
      </c>
      <c r="ET28" s="26">
        <v>0</v>
      </c>
      <c r="EU28" s="26">
        <v>0</v>
      </c>
      <c r="EV28" s="26">
        <v>0</v>
      </c>
      <c r="EW28" s="26">
        <v>0</v>
      </c>
      <c r="EX28" s="26">
        <v>0</v>
      </c>
      <c r="EY28" s="26">
        <v>0</v>
      </c>
      <c r="EZ28" s="26">
        <v>0</v>
      </c>
      <c r="FA28" s="26">
        <v>0</v>
      </c>
      <c r="FC28" s="66">
        <v>0.91666666666666696</v>
      </c>
      <c r="FD28" s="26">
        <v>0</v>
      </c>
      <c r="FE28" s="26">
        <v>0</v>
      </c>
      <c r="FF28" s="26">
        <v>0</v>
      </c>
      <c r="FG28" s="26">
        <v>0</v>
      </c>
      <c r="FH28" s="26">
        <v>0</v>
      </c>
      <c r="FI28" s="26">
        <v>0</v>
      </c>
      <c r="FJ28" s="26">
        <v>0</v>
      </c>
      <c r="FK28" s="26">
        <v>0</v>
      </c>
      <c r="FL28" s="26">
        <v>0</v>
      </c>
      <c r="FM28" s="26">
        <v>0</v>
      </c>
      <c r="FN28" s="26">
        <v>0</v>
      </c>
      <c r="FO28" s="26">
        <v>0</v>
      </c>
      <c r="FQ28" s="66">
        <v>0.91666666666666696</v>
      </c>
      <c r="FR28" s="26">
        <v>0</v>
      </c>
      <c r="FS28" s="26">
        <v>0</v>
      </c>
      <c r="FT28" s="26">
        <v>0</v>
      </c>
      <c r="FU28" s="26">
        <v>0</v>
      </c>
      <c r="FV28" s="26">
        <v>0</v>
      </c>
      <c r="FW28" s="26">
        <v>0</v>
      </c>
      <c r="FX28" s="26">
        <v>0</v>
      </c>
      <c r="FY28" s="26">
        <v>0</v>
      </c>
      <c r="FZ28" s="26">
        <v>0</v>
      </c>
      <c r="GA28" s="26">
        <v>0</v>
      </c>
      <c r="GB28" s="26">
        <v>0</v>
      </c>
      <c r="GC28" s="26">
        <v>0</v>
      </c>
      <c r="GE28" s="66">
        <v>0.91666666666666696</v>
      </c>
      <c r="GF28" s="26">
        <v>0</v>
      </c>
      <c r="GG28" s="26">
        <v>0</v>
      </c>
      <c r="GH28" s="26">
        <v>0</v>
      </c>
      <c r="GI28" s="26">
        <v>0</v>
      </c>
      <c r="GJ28" s="26">
        <v>0</v>
      </c>
      <c r="GK28" s="26">
        <v>0</v>
      </c>
      <c r="GL28" s="26">
        <v>0</v>
      </c>
      <c r="GM28" s="26">
        <v>0</v>
      </c>
      <c r="GN28" s="26">
        <v>0</v>
      </c>
      <c r="GO28" s="26">
        <v>0</v>
      </c>
      <c r="GP28" s="26">
        <v>0</v>
      </c>
      <c r="GQ28" s="26">
        <v>0</v>
      </c>
      <c r="GS28" s="66">
        <v>0.91666666666666696</v>
      </c>
      <c r="GT28" s="26">
        <v>0</v>
      </c>
      <c r="GU28" s="26">
        <v>0</v>
      </c>
      <c r="GV28" s="26">
        <v>0</v>
      </c>
      <c r="GW28" s="26">
        <v>0</v>
      </c>
      <c r="GX28" s="26">
        <v>0</v>
      </c>
      <c r="GY28" s="26">
        <v>0</v>
      </c>
      <c r="GZ28" s="26">
        <v>0</v>
      </c>
      <c r="HA28" s="26">
        <v>0</v>
      </c>
      <c r="HB28" s="26">
        <v>0</v>
      </c>
      <c r="HC28" s="26">
        <v>0</v>
      </c>
      <c r="HD28" s="26">
        <v>0</v>
      </c>
      <c r="HE28" s="26">
        <v>0</v>
      </c>
    </row>
    <row r="29" spans="1:213" ht="15.75" thickBot="1" x14ac:dyDescent="0.3">
      <c r="A29" s="38">
        <v>0.95833333333333304</v>
      </c>
      <c r="B29" s="251">
        <f>INDEX($S$5:$QT$1000,ROW()-4,(MATCH(Tool!$K$5,$S$5:$QT$5,0)+(MATCH(Tool!$K$6,$S$6:$QT$6,0)-1)))</f>
        <v>0</v>
      </c>
      <c r="C29" s="29"/>
      <c r="D29" s="239">
        <v>0.95833333333333304</v>
      </c>
      <c r="E29" s="240">
        <v>0</v>
      </c>
      <c r="F29" s="240">
        <v>0</v>
      </c>
      <c r="G29" s="240">
        <v>0</v>
      </c>
      <c r="H29" s="240">
        <v>0</v>
      </c>
      <c r="I29" s="240">
        <v>0</v>
      </c>
      <c r="J29" s="240">
        <v>0</v>
      </c>
      <c r="K29" s="240">
        <v>0</v>
      </c>
      <c r="L29" s="240">
        <v>0</v>
      </c>
      <c r="M29" s="240">
        <v>0</v>
      </c>
      <c r="N29" s="240">
        <v>0</v>
      </c>
      <c r="O29" s="240">
        <v>0</v>
      </c>
      <c r="P29" s="240">
        <v>0</v>
      </c>
      <c r="Q29" s="83"/>
      <c r="R29" s="66">
        <v>0.95833333333333304</v>
      </c>
      <c r="S29" s="26">
        <v>0</v>
      </c>
      <c r="T29" s="26">
        <v>0</v>
      </c>
      <c r="U29" s="26">
        <v>0</v>
      </c>
      <c r="V29" s="26">
        <v>0</v>
      </c>
      <c r="W29" s="26">
        <v>0</v>
      </c>
      <c r="X29" s="26">
        <v>0</v>
      </c>
      <c r="Y29" s="26">
        <v>0</v>
      </c>
      <c r="Z29" s="26">
        <v>0</v>
      </c>
      <c r="AA29" s="26">
        <v>0</v>
      </c>
      <c r="AB29" s="26">
        <v>0</v>
      </c>
      <c r="AC29" s="26">
        <v>0</v>
      </c>
      <c r="AD29" s="26">
        <v>0</v>
      </c>
      <c r="AE29" s="18"/>
      <c r="AF29" s="66">
        <v>0.95833333333333304</v>
      </c>
      <c r="AG29" s="26">
        <v>0</v>
      </c>
      <c r="AH29" s="26">
        <v>0</v>
      </c>
      <c r="AI29" s="26">
        <v>0</v>
      </c>
      <c r="AJ29" s="26">
        <v>0</v>
      </c>
      <c r="AK29" s="26">
        <v>0</v>
      </c>
      <c r="AL29" s="26">
        <v>0</v>
      </c>
      <c r="AM29" s="26">
        <v>0</v>
      </c>
      <c r="AN29" s="26">
        <v>0</v>
      </c>
      <c r="AO29" s="26">
        <v>0</v>
      </c>
      <c r="AP29" s="26">
        <v>0</v>
      </c>
      <c r="AQ29" s="26">
        <v>0</v>
      </c>
      <c r="AR29" s="26">
        <v>0</v>
      </c>
      <c r="AT29" s="66">
        <v>0.95833333333333304</v>
      </c>
      <c r="AU29" s="26">
        <v>0</v>
      </c>
      <c r="AV29" s="26">
        <v>0</v>
      </c>
      <c r="AW29" s="26">
        <v>0</v>
      </c>
      <c r="AX29" s="26">
        <v>0</v>
      </c>
      <c r="AY29" s="26">
        <v>0</v>
      </c>
      <c r="AZ29" s="26">
        <v>0</v>
      </c>
      <c r="BA29" s="26">
        <v>0</v>
      </c>
      <c r="BB29" s="26">
        <v>0</v>
      </c>
      <c r="BC29" s="26">
        <v>0</v>
      </c>
      <c r="BD29" s="26">
        <v>0</v>
      </c>
      <c r="BE29" s="26">
        <v>0</v>
      </c>
      <c r="BF29" s="26">
        <v>0</v>
      </c>
      <c r="BH29" s="66">
        <v>0.95833333333333304</v>
      </c>
      <c r="BI29" s="26">
        <v>0</v>
      </c>
      <c r="BJ29" s="26">
        <v>0</v>
      </c>
      <c r="BK29" s="26">
        <v>0</v>
      </c>
      <c r="BL29" s="26">
        <v>0</v>
      </c>
      <c r="BM29" s="26">
        <v>0</v>
      </c>
      <c r="BN29" s="26">
        <v>0</v>
      </c>
      <c r="BO29" s="26">
        <v>0</v>
      </c>
      <c r="BP29" s="26">
        <v>0</v>
      </c>
      <c r="BQ29" s="26">
        <v>0</v>
      </c>
      <c r="BR29" s="26">
        <v>0</v>
      </c>
      <c r="BS29" s="26">
        <v>0</v>
      </c>
      <c r="BT29" s="26">
        <v>0</v>
      </c>
      <c r="BU29" s="27"/>
      <c r="BV29" s="66">
        <v>0.95833333333333304</v>
      </c>
      <c r="BW29" s="26">
        <v>0</v>
      </c>
      <c r="BX29" s="26">
        <v>0</v>
      </c>
      <c r="BY29" s="26">
        <v>0</v>
      </c>
      <c r="BZ29" s="26">
        <v>0</v>
      </c>
      <c r="CA29" s="26">
        <v>0</v>
      </c>
      <c r="CB29" s="26">
        <v>0</v>
      </c>
      <c r="CC29" s="26">
        <v>0</v>
      </c>
      <c r="CD29" s="26">
        <v>0</v>
      </c>
      <c r="CE29" s="26">
        <v>0</v>
      </c>
      <c r="CF29" s="26">
        <v>0</v>
      </c>
      <c r="CG29" s="26">
        <v>0</v>
      </c>
      <c r="CH29" s="26">
        <v>0</v>
      </c>
      <c r="CI29" s="18"/>
      <c r="CJ29" s="66">
        <v>0.95833333333333304</v>
      </c>
      <c r="CK29" s="26">
        <v>0</v>
      </c>
      <c r="CL29" s="26">
        <v>0</v>
      </c>
      <c r="CM29" s="26">
        <v>0</v>
      </c>
      <c r="CN29" s="26">
        <v>0</v>
      </c>
      <c r="CO29" s="26">
        <v>0</v>
      </c>
      <c r="CP29" s="26">
        <v>0</v>
      </c>
      <c r="CQ29" s="26">
        <v>0</v>
      </c>
      <c r="CR29" s="26">
        <v>0</v>
      </c>
      <c r="CS29" s="26">
        <v>0</v>
      </c>
      <c r="CT29" s="26">
        <v>0</v>
      </c>
      <c r="CU29" s="26">
        <v>0</v>
      </c>
      <c r="CV29" s="26">
        <v>0</v>
      </c>
      <c r="CW29" s="83"/>
      <c r="DL29" s="66">
        <v>0.95833333333333304</v>
      </c>
      <c r="DM29" s="26">
        <v>0</v>
      </c>
      <c r="DN29" s="26">
        <v>0</v>
      </c>
      <c r="DO29" s="26">
        <v>0</v>
      </c>
      <c r="DP29" s="26">
        <v>0</v>
      </c>
      <c r="DQ29" s="26">
        <v>0</v>
      </c>
      <c r="DR29" s="26">
        <v>0</v>
      </c>
      <c r="DS29" s="26">
        <v>0</v>
      </c>
      <c r="DT29" s="26">
        <v>0</v>
      </c>
      <c r="DU29" s="26">
        <v>0</v>
      </c>
      <c r="DV29" s="26">
        <v>0</v>
      </c>
      <c r="DW29" s="26">
        <v>0</v>
      </c>
      <c r="DX29" s="26">
        <v>0</v>
      </c>
      <c r="DY29" s="83"/>
      <c r="DZ29" s="66">
        <v>0.95833333333333304</v>
      </c>
      <c r="EA29" s="26">
        <v>0</v>
      </c>
      <c r="EB29" s="26">
        <v>0</v>
      </c>
      <c r="EC29" s="26">
        <v>0</v>
      </c>
      <c r="ED29" s="26">
        <v>0</v>
      </c>
      <c r="EE29" s="26">
        <v>0</v>
      </c>
      <c r="EF29" s="26">
        <v>0</v>
      </c>
      <c r="EG29" s="26">
        <v>0</v>
      </c>
      <c r="EH29" s="26">
        <v>0</v>
      </c>
      <c r="EI29" s="26">
        <v>0</v>
      </c>
      <c r="EJ29" s="26">
        <v>0</v>
      </c>
      <c r="EK29" s="26">
        <v>0</v>
      </c>
      <c r="EL29" s="26">
        <v>0</v>
      </c>
      <c r="EM29" s="83"/>
      <c r="EN29" s="27"/>
      <c r="EO29" s="66">
        <v>0.95833333333333304</v>
      </c>
      <c r="EP29" s="26">
        <v>0</v>
      </c>
      <c r="EQ29" s="26">
        <v>0</v>
      </c>
      <c r="ER29" s="26">
        <v>0</v>
      </c>
      <c r="ES29" s="26">
        <v>0</v>
      </c>
      <c r="ET29" s="26">
        <v>0</v>
      </c>
      <c r="EU29" s="26">
        <v>0</v>
      </c>
      <c r="EV29" s="26">
        <v>0</v>
      </c>
      <c r="EW29" s="26">
        <v>0</v>
      </c>
      <c r="EX29" s="26">
        <v>0</v>
      </c>
      <c r="EY29" s="26">
        <v>0</v>
      </c>
      <c r="EZ29" s="26">
        <v>0</v>
      </c>
      <c r="FA29" s="26">
        <v>0</v>
      </c>
      <c r="FC29" s="66">
        <v>0.95833333333333304</v>
      </c>
      <c r="FD29" s="26">
        <v>0</v>
      </c>
      <c r="FE29" s="26">
        <v>0</v>
      </c>
      <c r="FF29" s="26">
        <v>0</v>
      </c>
      <c r="FG29" s="26">
        <v>0</v>
      </c>
      <c r="FH29" s="26">
        <v>0</v>
      </c>
      <c r="FI29" s="26">
        <v>0</v>
      </c>
      <c r="FJ29" s="26">
        <v>0</v>
      </c>
      <c r="FK29" s="26">
        <v>0</v>
      </c>
      <c r="FL29" s="26">
        <v>0</v>
      </c>
      <c r="FM29" s="26">
        <v>0</v>
      </c>
      <c r="FN29" s="26">
        <v>0</v>
      </c>
      <c r="FO29" s="26">
        <v>0</v>
      </c>
      <c r="FQ29" s="66">
        <v>0.95833333333333304</v>
      </c>
      <c r="FR29" s="26">
        <v>0</v>
      </c>
      <c r="FS29" s="26">
        <v>0</v>
      </c>
      <c r="FT29" s="26">
        <v>0</v>
      </c>
      <c r="FU29" s="26">
        <v>0</v>
      </c>
      <c r="FV29" s="26">
        <v>0</v>
      </c>
      <c r="FW29" s="26">
        <v>0</v>
      </c>
      <c r="FX29" s="26">
        <v>0</v>
      </c>
      <c r="FY29" s="26">
        <v>0</v>
      </c>
      <c r="FZ29" s="26">
        <v>0</v>
      </c>
      <c r="GA29" s="26">
        <v>0</v>
      </c>
      <c r="GB29" s="26">
        <v>0</v>
      </c>
      <c r="GC29" s="26">
        <v>0</v>
      </c>
      <c r="GE29" s="66">
        <v>0.95833333333333304</v>
      </c>
      <c r="GF29" s="26">
        <v>0</v>
      </c>
      <c r="GG29" s="26">
        <v>0</v>
      </c>
      <c r="GH29" s="26">
        <v>0</v>
      </c>
      <c r="GI29" s="26">
        <v>0</v>
      </c>
      <c r="GJ29" s="26">
        <v>0</v>
      </c>
      <c r="GK29" s="26">
        <v>0</v>
      </c>
      <c r="GL29" s="26">
        <v>0</v>
      </c>
      <c r="GM29" s="26">
        <v>0</v>
      </c>
      <c r="GN29" s="26">
        <v>0</v>
      </c>
      <c r="GO29" s="26">
        <v>0</v>
      </c>
      <c r="GP29" s="26">
        <v>0</v>
      </c>
      <c r="GQ29" s="26">
        <v>0</v>
      </c>
      <c r="GS29" s="66">
        <v>0.95833333333333304</v>
      </c>
      <c r="GT29" s="26">
        <v>0</v>
      </c>
      <c r="GU29" s="26">
        <v>0</v>
      </c>
      <c r="GV29" s="26">
        <v>0</v>
      </c>
      <c r="GW29" s="26">
        <v>0</v>
      </c>
      <c r="GX29" s="26">
        <v>0</v>
      </c>
      <c r="GY29" s="26">
        <v>0</v>
      </c>
      <c r="GZ29" s="26">
        <v>0</v>
      </c>
      <c r="HA29" s="26">
        <v>0</v>
      </c>
      <c r="HB29" s="26">
        <v>0</v>
      </c>
      <c r="HC29" s="26">
        <v>0</v>
      </c>
      <c r="HD29" s="26">
        <v>0</v>
      </c>
      <c r="HE29" s="26">
        <v>0</v>
      </c>
    </row>
    <row r="30" spans="1:213" ht="15.75" thickBot="1" x14ac:dyDescent="0.3">
      <c r="A30" s="38">
        <v>0</v>
      </c>
      <c r="B30" s="251">
        <f>INDEX($S$5:$QT$1000,ROW()-4,(MATCH(Tool!$K$5,$S$5:$QT$5,0)+(MATCH(Tool!$K$6,$S$6:$QT$6,0)-1)))</f>
        <v>0</v>
      </c>
      <c r="C30" s="29"/>
      <c r="D30" s="239">
        <v>0</v>
      </c>
      <c r="E30" s="240">
        <v>0</v>
      </c>
      <c r="F30" s="240">
        <v>0</v>
      </c>
      <c r="G30" s="240">
        <v>0</v>
      </c>
      <c r="H30" s="240">
        <v>0</v>
      </c>
      <c r="I30" s="240">
        <v>0</v>
      </c>
      <c r="J30" s="240">
        <v>0</v>
      </c>
      <c r="K30" s="240">
        <v>0</v>
      </c>
      <c r="L30" s="240">
        <v>0</v>
      </c>
      <c r="M30" s="240">
        <v>0</v>
      </c>
      <c r="N30" s="240">
        <v>0</v>
      </c>
      <c r="O30" s="240">
        <v>0</v>
      </c>
      <c r="P30" s="240">
        <v>0</v>
      </c>
      <c r="Q30" s="83"/>
      <c r="R30" s="66">
        <v>0</v>
      </c>
      <c r="S30" s="26">
        <v>0</v>
      </c>
      <c r="T30" s="26">
        <v>0</v>
      </c>
      <c r="U30" s="26">
        <v>0</v>
      </c>
      <c r="V30" s="26">
        <v>0</v>
      </c>
      <c r="W30" s="26">
        <v>0</v>
      </c>
      <c r="X30" s="26">
        <v>0</v>
      </c>
      <c r="Y30" s="26">
        <v>0</v>
      </c>
      <c r="Z30" s="26">
        <v>0</v>
      </c>
      <c r="AA30" s="26">
        <v>0</v>
      </c>
      <c r="AB30" s="26">
        <v>0</v>
      </c>
      <c r="AC30" s="26">
        <v>0</v>
      </c>
      <c r="AD30" s="26">
        <v>0</v>
      </c>
      <c r="AE30" s="18"/>
      <c r="AF30" s="66">
        <v>0</v>
      </c>
      <c r="AG30" s="26">
        <v>0</v>
      </c>
      <c r="AH30" s="26">
        <v>0</v>
      </c>
      <c r="AI30" s="26">
        <v>0</v>
      </c>
      <c r="AJ30" s="26">
        <v>0</v>
      </c>
      <c r="AK30" s="26">
        <v>0</v>
      </c>
      <c r="AL30" s="26">
        <v>0</v>
      </c>
      <c r="AM30" s="26">
        <v>0</v>
      </c>
      <c r="AN30" s="26">
        <v>0</v>
      </c>
      <c r="AO30" s="26">
        <v>0</v>
      </c>
      <c r="AP30" s="26">
        <v>0</v>
      </c>
      <c r="AQ30" s="26">
        <v>0</v>
      </c>
      <c r="AR30" s="26">
        <v>0</v>
      </c>
      <c r="AT30" s="66">
        <v>0</v>
      </c>
      <c r="AU30" s="26">
        <v>0</v>
      </c>
      <c r="AV30" s="26">
        <v>0</v>
      </c>
      <c r="AW30" s="26">
        <v>0</v>
      </c>
      <c r="AX30" s="26">
        <v>0</v>
      </c>
      <c r="AY30" s="26">
        <v>0</v>
      </c>
      <c r="AZ30" s="26">
        <v>0</v>
      </c>
      <c r="BA30" s="26">
        <v>0</v>
      </c>
      <c r="BB30" s="26">
        <v>0</v>
      </c>
      <c r="BC30" s="26">
        <v>0</v>
      </c>
      <c r="BD30" s="26">
        <v>0</v>
      </c>
      <c r="BE30" s="26">
        <v>0</v>
      </c>
      <c r="BF30" s="26">
        <v>0</v>
      </c>
      <c r="BH30" s="66">
        <v>0</v>
      </c>
      <c r="BI30" s="26">
        <v>0</v>
      </c>
      <c r="BJ30" s="26">
        <v>0</v>
      </c>
      <c r="BK30" s="26">
        <v>0</v>
      </c>
      <c r="BL30" s="26">
        <v>0</v>
      </c>
      <c r="BM30" s="26">
        <v>0</v>
      </c>
      <c r="BN30" s="26">
        <v>0</v>
      </c>
      <c r="BO30" s="26">
        <v>0</v>
      </c>
      <c r="BP30" s="26">
        <v>0</v>
      </c>
      <c r="BQ30" s="26">
        <v>0</v>
      </c>
      <c r="BR30" s="26">
        <v>0</v>
      </c>
      <c r="BS30" s="26">
        <v>0</v>
      </c>
      <c r="BT30" s="26">
        <v>0</v>
      </c>
      <c r="BU30" s="27"/>
      <c r="BV30" s="66">
        <v>0</v>
      </c>
      <c r="BW30" s="26">
        <v>0</v>
      </c>
      <c r="BX30" s="26">
        <v>0</v>
      </c>
      <c r="BY30" s="26">
        <v>0</v>
      </c>
      <c r="BZ30" s="26">
        <v>0</v>
      </c>
      <c r="CA30" s="26">
        <v>0</v>
      </c>
      <c r="CB30" s="26">
        <v>0</v>
      </c>
      <c r="CC30" s="26">
        <v>0</v>
      </c>
      <c r="CD30" s="26">
        <v>0</v>
      </c>
      <c r="CE30" s="26">
        <v>0</v>
      </c>
      <c r="CF30" s="26">
        <v>0</v>
      </c>
      <c r="CG30" s="26">
        <v>0</v>
      </c>
      <c r="CH30" s="26">
        <v>0</v>
      </c>
      <c r="CI30" s="18"/>
      <c r="CJ30" s="66">
        <v>0</v>
      </c>
      <c r="CK30" s="26">
        <v>0</v>
      </c>
      <c r="CL30" s="26">
        <v>0</v>
      </c>
      <c r="CM30" s="26">
        <v>0</v>
      </c>
      <c r="CN30" s="26">
        <v>0</v>
      </c>
      <c r="CO30" s="26">
        <v>0</v>
      </c>
      <c r="CP30" s="26">
        <v>0</v>
      </c>
      <c r="CQ30" s="26">
        <v>0</v>
      </c>
      <c r="CR30" s="26">
        <v>0</v>
      </c>
      <c r="CS30" s="26">
        <v>0</v>
      </c>
      <c r="CT30" s="26">
        <v>0</v>
      </c>
      <c r="CU30" s="26">
        <v>0</v>
      </c>
      <c r="CV30" s="26">
        <v>0</v>
      </c>
      <c r="CW30" s="83"/>
      <c r="DL30" s="66">
        <v>0</v>
      </c>
      <c r="DM30" s="26">
        <v>0</v>
      </c>
      <c r="DN30" s="26">
        <v>0</v>
      </c>
      <c r="DO30" s="26">
        <v>0</v>
      </c>
      <c r="DP30" s="26">
        <v>0</v>
      </c>
      <c r="DQ30" s="26">
        <v>0</v>
      </c>
      <c r="DR30" s="26">
        <v>0</v>
      </c>
      <c r="DS30" s="26">
        <v>0</v>
      </c>
      <c r="DT30" s="26">
        <v>0</v>
      </c>
      <c r="DU30" s="26">
        <v>0</v>
      </c>
      <c r="DV30" s="26">
        <v>0</v>
      </c>
      <c r="DW30" s="26">
        <v>0</v>
      </c>
      <c r="DX30" s="26">
        <v>0</v>
      </c>
      <c r="DY30" s="83"/>
      <c r="DZ30" s="66">
        <v>0</v>
      </c>
      <c r="EA30" s="26">
        <v>0</v>
      </c>
      <c r="EB30" s="26">
        <v>0</v>
      </c>
      <c r="EC30" s="26">
        <v>0</v>
      </c>
      <c r="ED30" s="26">
        <v>0</v>
      </c>
      <c r="EE30" s="26">
        <v>0</v>
      </c>
      <c r="EF30" s="26">
        <v>0</v>
      </c>
      <c r="EG30" s="26">
        <v>0</v>
      </c>
      <c r="EH30" s="26">
        <v>0</v>
      </c>
      <c r="EI30" s="26">
        <v>0</v>
      </c>
      <c r="EJ30" s="26">
        <v>0</v>
      </c>
      <c r="EK30" s="26">
        <v>0</v>
      </c>
      <c r="EL30" s="26">
        <v>0</v>
      </c>
      <c r="EM30" s="83"/>
      <c r="EN30" s="27"/>
      <c r="EO30" s="66">
        <v>0</v>
      </c>
      <c r="EP30" s="26">
        <v>0</v>
      </c>
      <c r="EQ30" s="26">
        <v>0</v>
      </c>
      <c r="ER30" s="26">
        <v>0</v>
      </c>
      <c r="ES30" s="26">
        <v>0</v>
      </c>
      <c r="ET30" s="26">
        <v>0</v>
      </c>
      <c r="EU30" s="26">
        <v>0</v>
      </c>
      <c r="EV30" s="26">
        <v>0</v>
      </c>
      <c r="EW30" s="26">
        <v>0</v>
      </c>
      <c r="EX30" s="26">
        <v>0</v>
      </c>
      <c r="EY30" s="26">
        <v>0</v>
      </c>
      <c r="EZ30" s="26">
        <v>0</v>
      </c>
      <c r="FA30" s="26">
        <v>0</v>
      </c>
      <c r="FC30" s="66">
        <v>0</v>
      </c>
      <c r="FD30" s="26">
        <v>0</v>
      </c>
      <c r="FE30" s="26">
        <v>0</v>
      </c>
      <c r="FF30" s="26">
        <v>0</v>
      </c>
      <c r="FG30" s="26">
        <v>0</v>
      </c>
      <c r="FH30" s="26">
        <v>0</v>
      </c>
      <c r="FI30" s="26">
        <v>0</v>
      </c>
      <c r="FJ30" s="26">
        <v>0</v>
      </c>
      <c r="FK30" s="26">
        <v>0</v>
      </c>
      <c r="FL30" s="26">
        <v>0</v>
      </c>
      <c r="FM30" s="26">
        <v>0</v>
      </c>
      <c r="FN30" s="26">
        <v>0</v>
      </c>
      <c r="FO30" s="26">
        <v>0</v>
      </c>
      <c r="FQ30" s="66">
        <v>0</v>
      </c>
      <c r="FR30" s="26">
        <v>0</v>
      </c>
      <c r="FS30" s="26">
        <v>0</v>
      </c>
      <c r="FT30" s="26">
        <v>0</v>
      </c>
      <c r="FU30" s="26">
        <v>0</v>
      </c>
      <c r="FV30" s="26">
        <v>0</v>
      </c>
      <c r="FW30" s="26">
        <v>0</v>
      </c>
      <c r="FX30" s="26">
        <v>0</v>
      </c>
      <c r="FY30" s="26">
        <v>0</v>
      </c>
      <c r="FZ30" s="26">
        <v>0</v>
      </c>
      <c r="GA30" s="26">
        <v>0</v>
      </c>
      <c r="GB30" s="26">
        <v>0</v>
      </c>
      <c r="GC30" s="26">
        <v>0</v>
      </c>
      <c r="GE30" s="66">
        <v>0</v>
      </c>
      <c r="GF30" s="26">
        <v>0</v>
      </c>
      <c r="GG30" s="26">
        <v>0</v>
      </c>
      <c r="GH30" s="26">
        <v>0</v>
      </c>
      <c r="GI30" s="26">
        <v>0</v>
      </c>
      <c r="GJ30" s="26">
        <v>0</v>
      </c>
      <c r="GK30" s="26">
        <v>0</v>
      </c>
      <c r="GL30" s="26">
        <v>0</v>
      </c>
      <c r="GM30" s="26">
        <v>0</v>
      </c>
      <c r="GN30" s="26">
        <v>0</v>
      </c>
      <c r="GO30" s="26">
        <v>0</v>
      </c>
      <c r="GP30" s="26">
        <v>0</v>
      </c>
      <c r="GQ30" s="26">
        <v>0</v>
      </c>
      <c r="GS30" s="66">
        <v>0</v>
      </c>
      <c r="GT30" s="26">
        <v>0</v>
      </c>
      <c r="GU30" s="26">
        <v>0</v>
      </c>
      <c r="GV30" s="26">
        <v>0</v>
      </c>
      <c r="GW30" s="26">
        <v>0</v>
      </c>
      <c r="GX30" s="26">
        <v>0</v>
      </c>
      <c r="GY30" s="26">
        <v>0</v>
      </c>
      <c r="GZ30" s="26">
        <v>0</v>
      </c>
      <c r="HA30" s="26">
        <v>0</v>
      </c>
      <c r="HB30" s="26">
        <v>0</v>
      </c>
      <c r="HC30" s="26">
        <v>0</v>
      </c>
      <c r="HD30" s="26">
        <v>0</v>
      </c>
      <c r="HE30" s="26">
        <v>0</v>
      </c>
    </row>
    <row r="31" spans="1:213" ht="15.75" thickBot="1" x14ac:dyDescent="0.3">
      <c r="D31" s="233"/>
      <c r="E31" s="233"/>
      <c r="F31" s="233"/>
      <c r="G31" s="233"/>
      <c r="H31" s="233"/>
      <c r="I31" s="233"/>
      <c r="J31" s="233"/>
      <c r="K31" s="233"/>
      <c r="L31" s="233"/>
      <c r="M31" s="233"/>
      <c r="N31" s="233"/>
      <c r="O31" s="233"/>
      <c r="P31" s="233"/>
      <c r="Q31" s="76"/>
      <c r="R31" s="27"/>
      <c r="S31" s="27"/>
      <c r="T31" s="27"/>
      <c r="U31" s="27"/>
      <c r="V31" s="27"/>
      <c r="W31" s="27"/>
      <c r="X31" s="27"/>
      <c r="Y31" s="27"/>
      <c r="Z31" s="27"/>
      <c r="AA31" s="27"/>
      <c r="AB31" s="27"/>
      <c r="AC31" s="27"/>
      <c r="AD31" s="27"/>
      <c r="AE31" s="27"/>
      <c r="AF31" s="44"/>
      <c r="AG31" s="27"/>
      <c r="AH31" s="27"/>
      <c r="AI31" s="27"/>
      <c r="AJ31" s="27"/>
      <c r="AK31" s="27"/>
      <c r="AL31" s="27"/>
      <c r="AM31" s="27"/>
      <c r="AN31" s="27"/>
      <c r="AO31" s="27"/>
      <c r="AP31" s="27"/>
      <c r="AQ31" s="27"/>
      <c r="AR31" s="27"/>
      <c r="AS31" s="27"/>
      <c r="AT31" s="44"/>
      <c r="AU31" s="27"/>
      <c r="AV31" s="27"/>
      <c r="AW31" s="27"/>
      <c r="AX31" s="27"/>
      <c r="AY31" s="27"/>
      <c r="AZ31" s="27"/>
      <c r="BA31" s="27"/>
      <c r="BB31" s="27"/>
      <c r="BC31" s="27"/>
      <c r="BD31" s="27"/>
      <c r="BE31" s="27"/>
      <c r="BF31" s="27"/>
      <c r="BH31" s="44"/>
      <c r="BI31" s="27"/>
      <c r="BJ31" s="27"/>
      <c r="BK31" s="27"/>
      <c r="BL31" s="27"/>
      <c r="BM31" s="27"/>
      <c r="BN31" s="27"/>
      <c r="BO31" s="27"/>
      <c r="BP31" s="27"/>
      <c r="BQ31" s="27"/>
      <c r="BR31" s="27"/>
      <c r="BS31" s="27"/>
      <c r="BT31" s="27"/>
      <c r="BU31" s="27"/>
      <c r="BV31" s="44"/>
      <c r="BW31" s="27"/>
      <c r="BX31" s="27"/>
      <c r="BY31" s="27"/>
      <c r="BZ31" s="27"/>
      <c r="CA31" s="27"/>
      <c r="CB31" s="27"/>
      <c r="CC31" s="27"/>
      <c r="CD31" s="27"/>
      <c r="CE31" s="27"/>
      <c r="CF31" s="27"/>
      <c r="CG31" s="27"/>
      <c r="CH31" s="27"/>
      <c r="CI31" s="27"/>
      <c r="CJ31" s="44"/>
      <c r="CK31" s="27"/>
      <c r="CL31" s="27"/>
      <c r="CM31" s="27"/>
      <c r="CN31" s="27"/>
      <c r="CO31" s="27"/>
      <c r="CP31" s="27"/>
      <c r="CQ31" s="27"/>
      <c r="CR31" s="27"/>
      <c r="CS31" s="27"/>
      <c r="CT31" s="27"/>
      <c r="CU31" s="27"/>
      <c r="CV31" s="27"/>
      <c r="CW31" s="76"/>
      <c r="DL31" s="44"/>
      <c r="DM31" s="27"/>
      <c r="DN31" s="27"/>
      <c r="DO31" s="27"/>
      <c r="DP31" s="27"/>
      <c r="DQ31" s="27"/>
      <c r="DR31" s="27"/>
      <c r="DS31" s="27"/>
      <c r="DT31" s="27"/>
      <c r="DU31" s="27"/>
      <c r="DV31" s="27"/>
      <c r="DW31" s="27"/>
      <c r="DX31" s="27"/>
      <c r="DY31" s="76"/>
      <c r="DZ31" s="76"/>
      <c r="EA31" s="76"/>
      <c r="EB31" s="76"/>
      <c r="EC31" s="76"/>
      <c r="ED31" s="76"/>
      <c r="EE31" s="76"/>
      <c r="EF31" s="76"/>
      <c r="EG31" s="76"/>
      <c r="EH31" s="76"/>
      <c r="EI31" s="76"/>
      <c r="EJ31" s="76"/>
      <c r="EK31" s="76"/>
      <c r="EL31" s="76"/>
      <c r="EM31" s="76"/>
      <c r="EN31" s="27"/>
      <c r="EO31" s="44"/>
      <c r="FC31" s="44"/>
      <c r="FQ31" s="44"/>
      <c r="GE31" s="44"/>
      <c r="GS31" s="44"/>
    </row>
    <row r="32" spans="1:213" ht="15.75" thickBot="1" x14ac:dyDescent="0.3">
      <c r="D32" s="241" t="s">
        <v>69</v>
      </c>
      <c r="E32" s="242" t="s">
        <v>4</v>
      </c>
      <c r="F32" s="242" t="s">
        <v>37</v>
      </c>
      <c r="G32" s="242" t="s">
        <v>38</v>
      </c>
      <c r="H32" s="242" t="s">
        <v>39</v>
      </c>
      <c r="I32" s="242" t="s">
        <v>40</v>
      </c>
      <c r="J32" s="242" t="s">
        <v>41</v>
      </c>
      <c r="K32" s="242" t="s">
        <v>42</v>
      </c>
      <c r="L32" s="242" t="s">
        <v>43</v>
      </c>
      <c r="M32" s="242" t="s">
        <v>44</v>
      </c>
      <c r="N32" s="242" t="s">
        <v>45</v>
      </c>
      <c r="O32" s="242" t="s">
        <v>46</v>
      </c>
      <c r="P32" s="242" t="s">
        <v>47</v>
      </c>
      <c r="Q32" s="82"/>
      <c r="R32" s="67" t="s">
        <v>69</v>
      </c>
      <c r="S32" s="45" t="s">
        <v>4</v>
      </c>
      <c r="T32" s="45" t="s">
        <v>37</v>
      </c>
      <c r="U32" s="45" t="s">
        <v>38</v>
      </c>
      <c r="V32" s="45" t="s">
        <v>39</v>
      </c>
      <c r="W32" s="45" t="s">
        <v>40</v>
      </c>
      <c r="X32" s="45" t="s">
        <v>41</v>
      </c>
      <c r="Y32" s="45" t="s">
        <v>42</v>
      </c>
      <c r="Z32" s="45" t="s">
        <v>43</v>
      </c>
      <c r="AA32" s="45" t="s">
        <v>44</v>
      </c>
      <c r="AB32" s="45" t="s">
        <v>45</v>
      </c>
      <c r="AC32" s="45" t="s">
        <v>46</v>
      </c>
      <c r="AD32" s="45" t="s">
        <v>47</v>
      </c>
      <c r="AE32" s="17"/>
      <c r="AF32" s="67" t="s">
        <v>69</v>
      </c>
      <c r="AG32" s="45" t="s">
        <v>4</v>
      </c>
      <c r="AH32" s="45" t="s">
        <v>37</v>
      </c>
      <c r="AI32" s="45" t="s">
        <v>38</v>
      </c>
      <c r="AJ32" s="45" t="s">
        <v>39</v>
      </c>
      <c r="AK32" s="45" t="s">
        <v>40</v>
      </c>
      <c r="AL32" s="45" t="s">
        <v>41</v>
      </c>
      <c r="AM32" s="45" t="s">
        <v>42</v>
      </c>
      <c r="AN32" s="45" t="s">
        <v>43</v>
      </c>
      <c r="AO32" s="45" t="s">
        <v>44</v>
      </c>
      <c r="AP32" s="45" t="s">
        <v>45</v>
      </c>
      <c r="AQ32" s="45" t="s">
        <v>46</v>
      </c>
      <c r="AR32" s="45" t="s">
        <v>47</v>
      </c>
      <c r="AT32" s="67" t="s">
        <v>69</v>
      </c>
      <c r="AU32" s="45" t="s">
        <v>4</v>
      </c>
      <c r="AV32" s="45" t="s">
        <v>37</v>
      </c>
      <c r="AW32" s="45" t="s">
        <v>38</v>
      </c>
      <c r="AX32" s="45" t="s">
        <v>39</v>
      </c>
      <c r="AY32" s="45" t="s">
        <v>40</v>
      </c>
      <c r="AZ32" s="45" t="s">
        <v>41</v>
      </c>
      <c r="BA32" s="45" t="s">
        <v>42</v>
      </c>
      <c r="BB32" s="45" t="s">
        <v>43</v>
      </c>
      <c r="BC32" s="45" t="s">
        <v>44</v>
      </c>
      <c r="BD32" s="45" t="s">
        <v>45</v>
      </c>
      <c r="BE32" s="45" t="s">
        <v>46</v>
      </c>
      <c r="BF32" s="45" t="s">
        <v>47</v>
      </c>
      <c r="BH32" s="67" t="s">
        <v>69</v>
      </c>
      <c r="BI32" s="45" t="s">
        <v>4</v>
      </c>
      <c r="BJ32" s="45" t="s">
        <v>37</v>
      </c>
      <c r="BK32" s="45" t="s">
        <v>38</v>
      </c>
      <c r="BL32" s="45" t="s">
        <v>39</v>
      </c>
      <c r="BM32" s="45" t="s">
        <v>40</v>
      </c>
      <c r="BN32" s="45" t="s">
        <v>41</v>
      </c>
      <c r="BO32" s="45" t="s">
        <v>42</v>
      </c>
      <c r="BP32" s="45" t="s">
        <v>43</v>
      </c>
      <c r="BQ32" s="45" t="s">
        <v>44</v>
      </c>
      <c r="BR32" s="45" t="s">
        <v>45</v>
      </c>
      <c r="BS32" s="45" t="s">
        <v>46</v>
      </c>
      <c r="BT32" s="45" t="s">
        <v>47</v>
      </c>
      <c r="BU32" s="27"/>
      <c r="BV32" s="67" t="s">
        <v>69</v>
      </c>
      <c r="BW32" s="45" t="s">
        <v>4</v>
      </c>
      <c r="BX32" s="45" t="s">
        <v>37</v>
      </c>
      <c r="BY32" s="45" t="s">
        <v>38</v>
      </c>
      <c r="BZ32" s="45" t="s">
        <v>39</v>
      </c>
      <c r="CA32" s="45" t="s">
        <v>40</v>
      </c>
      <c r="CB32" s="45" t="s">
        <v>41</v>
      </c>
      <c r="CC32" s="45" t="s">
        <v>42</v>
      </c>
      <c r="CD32" s="45" t="s">
        <v>43</v>
      </c>
      <c r="CE32" s="45" t="s">
        <v>44</v>
      </c>
      <c r="CF32" s="45" t="s">
        <v>45</v>
      </c>
      <c r="CG32" s="45" t="s">
        <v>46</v>
      </c>
      <c r="CH32" s="45" t="s">
        <v>47</v>
      </c>
      <c r="CI32" s="17"/>
      <c r="CJ32" s="67" t="s">
        <v>69</v>
      </c>
      <c r="CK32" s="45" t="s">
        <v>4</v>
      </c>
      <c r="CL32" s="45" t="s">
        <v>37</v>
      </c>
      <c r="CM32" s="45" t="s">
        <v>38</v>
      </c>
      <c r="CN32" s="45" t="s">
        <v>39</v>
      </c>
      <c r="CO32" s="45" t="s">
        <v>40</v>
      </c>
      <c r="CP32" s="45" t="s">
        <v>41</v>
      </c>
      <c r="CQ32" s="45" t="s">
        <v>42</v>
      </c>
      <c r="CR32" s="45" t="s">
        <v>43</v>
      </c>
      <c r="CS32" s="45" t="s">
        <v>44</v>
      </c>
      <c r="CT32" s="45" t="s">
        <v>45</v>
      </c>
      <c r="CU32" s="45" t="s">
        <v>46</v>
      </c>
      <c r="CV32" s="45" t="s">
        <v>47</v>
      </c>
      <c r="CW32" s="82"/>
      <c r="DL32" s="67" t="s">
        <v>69</v>
      </c>
      <c r="DM32" s="45" t="s">
        <v>4</v>
      </c>
      <c r="DN32" s="45" t="s">
        <v>37</v>
      </c>
      <c r="DO32" s="45" t="s">
        <v>38</v>
      </c>
      <c r="DP32" s="45" t="s">
        <v>39</v>
      </c>
      <c r="DQ32" s="45" t="s">
        <v>40</v>
      </c>
      <c r="DR32" s="45" t="s">
        <v>41</v>
      </c>
      <c r="DS32" s="45" t="s">
        <v>42</v>
      </c>
      <c r="DT32" s="45" t="s">
        <v>43</v>
      </c>
      <c r="DU32" s="45" t="s">
        <v>44</v>
      </c>
      <c r="DV32" s="45" t="s">
        <v>45</v>
      </c>
      <c r="DW32" s="45" t="s">
        <v>46</v>
      </c>
      <c r="DX32" s="45" t="s">
        <v>47</v>
      </c>
      <c r="DY32" s="82"/>
      <c r="DZ32" s="67" t="s">
        <v>69</v>
      </c>
      <c r="EA32" s="49" t="s">
        <v>4</v>
      </c>
      <c r="EB32" s="49" t="s">
        <v>37</v>
      </c>
      <c r="EC32" s="49" t="s">
        <v>38</v>
      </c>
      <c r="ED32" s="49" t="s">
        <v>39</v>
      </c>
      <c r="EE32" s="49" t="s">
        <v>40</v>
      </c>
      <c r="EF32" s="49" t="s">
        <v>41</v>
      </c>
      <c r="EG32" s="49" t="s">
        <v>42</v>
      </c>
      <c r="EH32" s="49" t="s">
        <v>43</v>
      </c>
      <c r="EI32" s="49" t="s">
        <v>44</v>
      </c>
      <c r="EJ32" s="49" t="s">
        <v>45</v>
      </c>
      <c r="EK32" s="49" t="s">
        <v>46</v>
      </c>
      <c r="EL32" s="49" t="s">
        <v>47</v>
      </c>
      <c r="EM32" s="82"/>
      <c r="EN32" s="27"/>
      <c r="EO32" s="67" t="s">
        <v>69</v>
      </c>
      <c r="EP32" s="45" t="s">
        <v>4</v>
      </c>
      <c r="EQ32" s="45" t="s">
        <v>37</v>
      </c>
      <c r="ER32" s="45" t="s">
        <v>38</v>
      </c>
      <c r="ES32" s="45" t="s">
        <v>39</v>
      </c>
      <c r="ET32" s="45" t="s">
        <v>40</v>
      </c>
      <c r="EU32" s="45" t="s">
        <v>41</v>
      </c>
      <c r="EV32" s="45" t="s">
        <v>42</v>
      </c>
      <c r="EW32" s="45" t="s">
        <v>43</v>
      </c>
      <c r="EX32" s="45" t="s">
        <v>44</v>
      </c>
      <c r="EY32" s="45" t="s">
        <v>45</v>
      </c>
      <c r="EZ32" s="45" t="s">
        <v>46</v>
      </c>
      <c r="FA32" s="45" t="s">
        <v>47</v>
      </c>
      <c r="FC32" s="67" t="s">
        <v>69</v>
      </c>
      <c r="FD32" s="45" t="s">
        <v>4</v>
      </c>
      <c r="FE32" s="45" t="s">
        <v>37</v>
      </c>
      <c r="FF32" s="45" t="s">
        <v>38</v>
      </c>
      <c r="FG32" s="45" t="s">
        <v>39</v>
      </c>
      <c r="FH32" s="45" t="s">
        <v>40</v>
      </c>
      <c r="FI32" s="45" t="s">
        <v>41</v>
      </c>
      <c r="FJ32" s="45" t="s">
        <v>42</v>
      </c>
      <c r="FK32" s="45" t="s">
        <v>43</v>
      </c>
      <c r="FL32" s="45" t="s">
        <v>44</v>
      </c>
      <c r="FM32" s="45" t="s">
        <v>45</v>
      </c>
      <c r="FN32" s="45" t="s">
        <v>46</v>
      </c>
      <c r="FO32" s="45" t="s">
        <v>47</v>
      </c>
      <c r="FQ32" s="67" t="s">
        <v>69</v>
      </c>
      <c r="FR32" s="45" t="s">
        <v>4</v>
      </c>
      <c r="FS32" s="45" t="s">
        <v>37</v>
      </c>
      <c r="FT32" s="45" t="s">
        <v>38</v>
      </c>
      <c r="FU32" s="45" t="s">
        <v>39</v>
      </c>
      <c r="FV32" s="45" t="s">
        <v>40</v>
      </c>
      <c r="FW32" s="45" t="s">
        <v>41</v>
      </c>
      <c r="FX32" s="45" t="s">
        <v>42</v>
      </c>
      <c r="FY32" s="45" t="s">
        <v>43</v>
      </c>
      <c r="FZ32" s="45" t="s">
        <v>44</v>
      </c>
      <c r="GA32" s="45" t="s">
        <v>45</v>
      </c>
      <c r="GB32" s="45" t="s">
        <v>46</v>
      </c>
      <c r="GC32" s="45" t="s">
        <v>47</v>
      </c>
      <c r="GE32" s="67" t="s">
        <v>69</v>
      </c>
      <c r="GF32" s="45" t="s">
        <v>4</v>
      </c>
      <c r="GG32" s="45" t="s">
        <v>37</v>
      </c>
      <c r="GH32" s="45" t="s">
        <v>38</v>
      </c>
      <c r="GI32" s="45" t="s">
        <v>39</v>
      </c>
      <c r="GJ32" s="45" t="s">
        <v>40</v>
      </c>
      <c r="GK32" s="45" t="s">
        <v>41</v>
      </c>
      <c r="GL32" s="45" t="s">
        <v>42</v>
      </c>
      <c r="GM32" s="45" t="s">
        <v>43</v>
      </c>
      <c r="GN32" s="45" t="s">
        <v>44</v>
      </c>
      <c r="GO32" s="45" t="s">
        <v>45</v>
      </c>
      <c r="GP32" s="45" t="s">
        <v>46</v>
      </c>
      <c r="GQ32" s="45" t="s">
        <v>47</v>
      </c>
      <c r="GS32" s="67" t="s">
        <v>69</v>
      </c>
      <c r="GT32" s="45" t="s">
        <v>4</v>
      </c>
      <c r="GU32" s="45" t="s">
        <v>37</v>
      </c>
      <c r="GV32" s="45" t="s">
        <v>38</v>
      </c>
      <c r="GW32" s="45" t="s">
        <v>39</v>
      </c>
      <c r="GX32" s="45" t="s">
        <v>40</v>
      </c>
      <c r="GY32" s="45" t="s">
        <v>41</v>
      </c>
      <c r="GZ32" s="45" t="s">
        <v>42</v>
      </c>
      <c r="HA32" s="45" t="s">
        <v>43</v>
      </c>
      <c r="HB32" s="45" t="s">
        <v>44</v>
      </c>
      <c r="HC32" s="45" t="s">
        <v>45</v>
      </c>
      <c r="HD32" s="45" t="s">
        <v>46</v>
      </c>
      <c r="HE32" s="45" t="s">
        <v>47</v>
      </c>
    </row>
    <row r="33" spans="4:213" ht="15.75" thickBot="1" x14ac:dyDescent="0.3">
      <c r="D33" s="239">
        <v>4.1666666666666664E-2</v>
      </c>
      <c r="E33" s="243">
        <v>0</v>
      </c>
      <c r="F33" s="243">
        <v>0</v>
      </c>
      <c r="G33" s="243">
        <v>0</v>
      </c>
      <c r="H33" s="243">
        <v>0</v>
      </c>
      <c r="I33" s="243">
        <v>0</v>
      </c>
      <c r="J33" s="243">
        <v>0</v>
      </c>
      <c r="K33" s="243">
        <v>0</v>
      </c>
      <c r="L33" s="243">
        <v>0</v>
      </c>
      <c r="M33" s="243">
        <v>0</v>
      </c>
      <c r="N33" s="243">
        <v>0</v>
      </c>
      <c r="O33" s="243">
        <v>0</v>
      </c>
      <c r="P33" s="243">
        <v>0</v>
      </c>
      <c r="Q33" s="83"/>
      <c r="R33" s="66">
        <v>4.1666666666666664E-2</v>
      </c>
      <c r="S33" s="26">
        <v>0</v>
      </c>
      <c r="T33" s="26">
        <v>0</v>
      </c>
      <c r="U33" s="26">
        <v>0</v>
      </c>
      <c r="V33" s="26">
        <v>0</v>
      </c>
      <c r="W33" s="26">
        <v>0</v>
      </c>
      <c r="X33" s="26">
        <v>0</v>
      </c>
      <c r="Y33" s="26">
        <v>0</v>
      </c>
      <c r="Z33" s="26">
        <v>0</v>
      </c>
      <c r="AA33" s="26">
        <v>0</v>
      </c>
      <c r="AB33" s="26">
        <v>0</v>
      </c>
      <c r="AC33" s="26">
        <v>0</v>
      </c>
      <c r="AD33" s="26">
        <v>0</v>
      </c>
      <c r="AE33" s="18"/>
      <c r="AF33" s="66">
        <v>4.1666666666666664E-2</v>
      </c>
      <c r="AG33" s="26">
        <v>0</v>
      </c>
      <c r="AH33" s="26">
        <v>0</v>
      </c>
      <c r="AI33" s="26">
        <v>0</v>
      </c>
      <c r="AJ33" s="26">
        <v>0</v>
      </c>
      <c r="AK33" s="26">
        <v>0</v>
      </c>
      <c r="AL33" s="26">
        <v>0</v>
      </c>
      <c r="AM33" s="26">
        <v>0</v>
      </c>
      <c r="AN33" s="26">
        <v>0</v>
      </c>
      <c r="AO33" s="26">
        <v>0</v>
      </c>
      <c r="AP33" s="26">
        <v>0</v>
      </c>
      <c r="AQ33" s="26">
        <v>0</v>
      </c>
      <c r="AR33" s="26">
        <v>0</v>
      </c>
      <c r="AT33" s="66">
        <v>4.1666666666666664E-2</v>
      </c>
      <c r="AU33" s="26">
        <v>0</v>
      </c>
      <c r="AV33" s="26">
        <v>0</v>
      </c>
      <c r="AW33" s="26">
        <v>0</v>
      </c>
      <c r="AX33" s="26">
        <v>0</v>
      </c>
      <c r="AY33" s="26">
        <v>0</v>
      </c>
      <c r="AZ33" s="26">
        <v>0</v>
      </c>
      <c r="BA33" s="26">
        <v>0</v>
      </c>
      <c r="BB33" s="26">
        <v>0</v>
      </c>
      <c r="BC33" s="26">
        <v>0</v>
      </c>
      <c r="BD33" s="26">
        <v>0</v>
      </c>
      <c r="BE33" s="26">
        <v>0</v>
      </c>
      <c r="BF33" s="26">
        <v>0</v>
      </c>
      <c r="BH33" s="66">
        <v>4.1666666666666664E-2</v>
      </c>
      <c r="BI33" s="26">
        <v>0</v>
      </c>
      <c r="BJ33" s="26">
        <v>0</v>
      </c>
      <c r="BK33" s="26">
        <v>0</v>
      </c>
      <c r="BL33" s="26">
        <v>0</v>
      </c>
      <c r="BM33" s="26">
        <v>0</v>
      </c>
      <c r="BN33" s="26">
        <v>0</v>
      </c>
      <c r="BO33" s="26">
        <v>0</v>
      </c>
      <c r="BP33" s="26">
        <v>0</v>
      </c>
      <c r="BQ33" s="26">
        <v>0</v>
      </c>
      <c r="BR33" s="26">
        <v>0</v>
      </c>
      <c r="BS33" s="26">
        <v>0</v>
      </c>
      <c r="BT33" s="26">
        <v>0</v>
      </c>
      <c r="BU33" s="27"/>
      <c r="BV33" s="66">
        <v>4.1666666666666664E-2</v>
      </c>
      <c r="BW33" s="26">
        <v>0</v>
      </c>
      <c r="BX33" s="26">
        <v>0</v>
      </c>
      <c r="BY33" s="26">
        <v>0</v>
      </c>
      <c r="BZ33" s="26">
        <v>0</v>
      </c>
      <c r="CA33" s="26">
        <v>0</v>
      </c>
      <c r="CB33" s="26">
        <v>0</v>
      </c>
      <c r="CC33" s="26">
        <v>0</v>
      </c>
      <c r="CD33" s="26">
        <v>0</v>
      </c>
      <c r="CE33" s="26">
        <v>0</v>
      </c>
      <c r="CF33" s="26">
        <v>0</v>
      </c>
      <c r="CG33" s="26">
        <v>0</v>
      </c>
      <c r="CH33" s="26">
        <v>0</v>
      </c>
      <c r="CI33" s="18"/>
      <c r="CJ33" s="66">
        <v>4.1666666666666664E-2</v>
      </c>
      <c r="CK33" s="26">
        <v>0</v>
      </c>
      <c r="CL33" s="26">
        <v>0</v>
      </c>
      <c r="CM33" s="26">
        <v>0</v>
      </c>
      <c r="CN33" s="26">
        <v>0</v>
      </c>
      <c r="CO33" s="26">
        <v>0</v>
      </c>
      <c r="CP33" s="26">
        <v>0</v>
      </c>
      <c r="CQ33" s="26">
        <v>0</v>
      </c>
      <c r="CR33" s="26">
        <v>0</v>
      </c>
      <c r="CS33" s="26">
        <v>0</v>
      </c>
      <c r="CT33" s="26">
        <v>0</v>
      </c>
      <c r="CU33" s="26">
        <v>0</v>
      </c>
      <c r="CV33" s="26">
        <v>0</v>
      </c>
      <c r="CW33" s="83"/>
      <c r="DL33" s="66">
        <v>4.1666666666666664E-2</v>
      </c>
      <c r="DM33" s="26">
        <v>0</v>
      </c>
      <c r="DN33" s="26">
        <v>0</v>
      </c>
      <c r="DO33" s="26">
        <v>0</v>
      </c>
      <c r="DP33" s="26">
        <v>0</v>
      </c>
      <c r="DQ33" s="26">
        <v>0</v>
      </c>
      <c r="DR33" s="26">
        <v>0</v>
      </c>
      <c r="DS33" s="26">
        <v>0</v>
      </c>
      <c r="DT33" s="26">
        <v>0</v>
      </c>
      <c r="DU33" s="26">
        <v>0</v>
      </c>
      <c r="DV33" s="26">
        <v>0</v>
      </c>
      <c r="DW33" s="26">
        <v>0</v>
      </c>
      <c r="DX33" s="26">
        <v>0</v>
      </c>
      <c r="DY33" s="83"/>
      <c r="DZ33" s="66">
        <v>4.1666666666666664E-2</v>
      </c>
      <c r="EA33" s="50">
        <v>0</v>
      </c>
      <c r="EB33" s="50">
        <v>0</v>
      </c>
      <c r="EC33" s="50">
        <v>0</v>
      </c>
      <c r="ED33" s="50">
        <v>0</v>
      </c>
      <c r="EE33" s="50">
        <v>0</v>
      </c>
      <c r="EF33" s="50">
        <v>0</v>
      </c>
      <c r="EG33" s="50">
        <v>0</v>
      </c>
      <c r="EH33" s="50">
        <v>0</v>
      </c>
      <c r="EI33" s="50">
        <v>0</v>
      </c>
      <c r="EJ33" s="50">
        <v>0</v>
      </c>
      <c r="EK33" s="50">
        <v>0</v>
      </c>
      <c r="EL33" s="50">
        <v>0</v>
      </c>
      <c r="EM33" s="83"/>
      <c r="EN33" s="27"/>
      <c r="EO33" s="66">
        <v>4.1666666666666664E-2</v>
      </c>
      <c r="EP33" s="26">
        <v>0</v>
      </c>
      <c r="EQ33" s="26">
        <v>0</v>
      </c>
      <c r="ER33" s="26">
        <v>0</v>
      </c>
      <c r="ES33" s="26">
        <v>0</v>
      </c>
      <c r="ET33" s="26">
        <v>0</v>
      </c>
      <c r="EU33" s="26">
        <v>0</v>
      </c>
      <c r="EV33" s="26">
        <v>0</v>
      </c>
      <c r="EW33" s="26">
        <v>0</v>
      </c>
      <c r="EX33" s="26">
        <v>0</v>
      </c>
      <c r="EY33" s="26">
        <v>0</v>
      </c>
      <c r="EZ33" s="26">
        <v>0</v>
      </c>
      <c r="FA33" s="26">
        <v>0</v>
      </c>
      <c r="FC33" s="66">
        <v>4.1666666666666664E-2</v>
      </c>
      <c r="FD33" s="26">
        <v>0</v>
      </c>
      <c r="FE33" s="26">
        <v>0</v>
      </c>
      <c r="FF33" s="26">
        <v>0</v>
      </c>
      <c r="FG33" s="26">
        <v>0</v>
      </c>
      <c r="FH33" s="26">
        <v>0</v>
      </c>
      <c r="FI33" s="26">
        <v>0</v>
      </c>
      <c r="FJ33" s="26">
        <v>0</v>
      </c>
      <c r="FK33" s="26">
        <v>0</v>
      </c>
      <c r="FL33" s="26">
        <v>0</v>
      </c>
      <c r="FM33" s="26">
        <v>0</v>
      </c>
      <c r="FN33" s="26">
        <v>0</v>
      </c>
      <c r="FO33" s="26">
        <v>0</v>
      </c>
      <c r="FQ33" s="66">
        <v>4.1666666666666664E-2</v>
      </c>
      <c r="FR33" s="26">
        <v>0</v>
      </c>
      <c r="FS33" s="26">
        <v>0</v>
      </c>
      <c r="FT33" s="26">
        <v>0</v>
      </c>
      <c r="FU33" s="26">
        <v>0</v>
      </c>
      <c r="FV33" s="26">
        <v>0</v>
      </c>
      <c r="FW33" s="26">
        <v>0</v>
      </c>
      <c r="FX33" s="26">
        <v>0</v>
      </c>
      <c r="FY33" s="26">
        <v>0</v>
      </c>
      <c r="FZ33" s="26">
        <v>0</v>
      </c>
      <c r="GA33" s="26">
        <v>0</v>
      </c>
      <c r="GB33" s="26">
        <v>0</v>
      </c>
      <c r="GC33" s="26">
        <v>0</v>
      </c>
      <c r="GE33" s="66">
        <v>4.1666666666666664E-2</v>
      </c>
      <c r="GF33" s="26">
        <v>0</v>
      </c>
      <c r="GG33" s="26">
        <v>0</v>
      </c>
      <c r="GH33" s="26">
        <v>0</v>
      </c>
      <c r="GI33" s="26">
        <v>0</v>
      </c>
      <c r="GJ33" s="26">
        <v>0</v>
      </c>
      <c r="GK33" s="26">
        <v>0</v>
      </c>
      <c r="GL33" s="26">
        <v>0</v>
      </c>
      <c r="GM33" s="26">
        <v>0</v>
      </c>
      <c r="GN33" s="26">
        <v>0</v>
      </c>
      <c r="GO33" s="26">
        <v>0</v>
      </c>
      <c r="GP33" s="26">
        <v>0</v>
      </c>
      <c r="GQ33" s="26">
        <v>0</v>
      </c>
      <c r="GS33" s="66">
        <v>4.1666666666666664E-2</v>
      </c>
      <c r="GT33" s="26">
        <v>0</v>
      </c>
      <c r="GU33" s="26">
        <v>0</v>
      </c>
      <c r="GV33" s="26">
        <v>0</v>
      </c>
      <c r="GW33" s="26">
        <v>0</v>
      </c>
      <c r="GX33" s="26">
        <v>0</v>
      </c>
      <c r="GY33" s="26">
        <v>0</v>
      </c>
      <c r="GZ33" s="26">
        <v>0</v>
      </c>
      <c r="HA33" s="26">
        <v>0</v>
      </c>
      <c r="HB33" s="26">
        <v>0</v>
      </c>
      <c r="HC33" s="26">
        <v>0</v>
      </c>
      <c r="HD33" s="26">
        <v>0</v>
      </c>
      <c r="HE33" s="26">
        <v>0</v>
      </c>
    </row>
    <row r="34" spans="4:213" ht="15.75" thickBot="1" x14ac:dyDescent="0.3">
      <c r="D34" s="239">
        <v>8.3333333333333301E-2</v>
      </c>
      <c r="E34" s="243">
        <v>0</v>
      </c>
      <c r="F34" s="243">
        <v>0</v>
      </c>
      <c r="G34" s="243">
        <v>0</v>
      </c>
      <c r="H34" s="243">
        <v>0</v>
      </c>
      <c r="I34" s="243">
        <v>0</v>
      </c>
      <c r="J34" s="243">
        <v>0</v>
      </c>
      <c r="K34" s="243">
        <v>0</v>
      </c>
      <c r="L34" s="243">
        <v>0</v>
      </c>
      <c r="M34" s="243">
        <v>0</v>
      </c>
      <c r="N34" s="243">
        <v>0</v>
      </c>
      <c r="O34" s="243">
        <v>0</v>
      </c>
      <c r="P34" s="243">
        <v>0</v>
      </c>
      <c r="Q34" s="83"/>
      <c r="R34" s="66">
        <v>8.3333333333333301E-2</v>
      </c>
      <c r="S34" s="26">
        <v>0</v>
      </c>
      <c r="T34" s="26">
        <v>0</v>
      </c>
      <c r="U34" s="26">
        <v>0</v>
      </c>
      <c r="V34" s="26">
        <v>0</v>
      </c>
      <c r="W34" s="26">
        <v>0</v>
      </c>
      <c r="X34" s="26">
        <v>0</v>
      </c>
      <c r="Y34" s="26">
        <v>0</v>
      </c>
      <c r="Z34" s="26">
        <v>0</v>
      </c>
      <c r="AA34" s="26">
        <v>0</v>
      </c>
      <c r="AB34" s="26">
        <v>0</v>
      </c>
      <c r="AC34" s="26">
        <v>0</v>
      </c>
      <c r="AD34" s="26">
        <v>0</v>
      </c>
      <c r="AE34" s="18"/>
      <c r="AF34" s="66">
        <v>8.3333333333333301E-2</v>
      </c>
      <c r="AG34" s="26">
        <v>0</v>
      </c>
      <c r="AH34" s="26">
        <v>0</v>
      </c>
      <c r="AI34" s="26">
        <v>0</v>
      </c>
      <c r="AJ34" s="26">
        <v>0</v>
      </c>
      <c r="AK34" s="26">
        <v>0</v>
      </c>
      <c r="AL34" s="26">
        <v>0</v>
      </c>
      <c r="AM34" s="26">
        <v>0</v>
      </c>
      <c r="AN34" s="26">
        <v>0</v>
      </c>
      <c r="AO34" s="26">
        <v>0</v>
      </c>
      <c r="AP34" s="26">
        <v>0</v>
      </c>
      <c r="AQ34" s="26">
        <v>0</v>
      </c>
      <c r="AR34" s="26">
        <v>0</v>
      </c>
      <c r="AT34" s="66">
        <v>8.3333333333333301E-2</v>
      </c>
      <c r="AU34" s="26">
        <v>0</v>
      </c>
      <c r="AV34" s="26">
        <v>0</v>
      </c>
      <c r="AW34" s="26">
        <v>0</v>
      </c>
      <c r="AX34" s="26">
        <v>0</v>
      </c>
      <c r="AY34" s="26">
        <v>0</v>
      </c>
      <c r="AZ34" s="26">
        <v>0</v>
      </c>
      <c r="BA34" s="26">
        <v>0</v>
      </c>
      <c r="BB34" s="26">
        <v>0</v>
      </c>
      <c r="BC34" s="26">
        <v>0</v>
      </c>
      <c r="BD34" s="26">
        <v>0</v>
      </c>
      <c r="BE34" s="26">
        <v>0</v>
      </c>
      <c r="BF34" s="26">
        <v>0</v>
      </c>
      <c r="BH34" s="66">
        <v>8.3333333333333301E-2</v>
      </c>
      <c r="BI34" s="26">
        <v>0</v>
      </c>
      <c r="BJ34" s="26">
        <v>0</v>
      </c>
      <c r="BK34" s="26">
        <v>0</v>
      </c>
      <c r="BL34" s="26">
        <v>0</v>
      </c>
      <c r="BM34" s="26">
        <v>0</v>
      </c>
      <c r="BN34" s="26">
        <v>0</v>
      </c>
      <c r="BO34" s="26">
        <v>0</v>
      </c>
      <c r="BP34" s="26">
        <v>0</v>
      </c>
      <c r="BQ34" s="26">
        <v>0</v>
      </c>
      <c r="BR34" s="26">
        <v>0</v>
      </c>
      <c r="BS34" s="26">
        <v>0</v>
      </c>
      <c r="BT34" s="26">
        <v>0</v>
      </c>
      <c r="BU34" s="27"/>
      <c r="BV34" s="66">
        <v>8.3333333333333301E-2</v>
      </c>
      <c r="BW34" s="26">
        <v>0</v>
      </c>
      <c r="BX34" s="26">
        <v>0</v>
      </c>
      <c r="BY34" s="26">
        <v>0</v>
      </c>
      <c r="BZ34" s="26">
        <v>0</v>
      </c>
      <c r="CA34" s="26">
        <v>0</v>
      </c>
      <c r="CB34" s="26">
        <v>0</v>
      </c>
      <c r="CC34" s="26">
        <v>0</v>
      </c>
      <c r="CD34" s="26">
        <v>0</v>
      </c>
      <c r="CE34" s="26">
        <v>0</v>
      </c>
      <c r="CF34" s="26">
        <v>0</v>
      </c>
      <c r="CG34" s="26">
        <v>0</v>
      </c>
      <c r="CH34" s="26">
        <v>0</v>
      </c>
      <c r="CI34" s="18"/>
      <c r="CJ34" s="66">
        <v>8.3333333333333301E-2</v>
      </c>
      <c r="CK34" s="26">
        <v>0</v>
      </c>
      <c r="CL34" s="26">
        <v>0</v>
      </c>
      <c r="CM34" s="26">
        <v>0</v>
      </c>
      <c r="CN34" s="26">
        <v>0</v>
      </c>
      <c r="CO34" s="26">
        <v>0</v>
      </c>
      <c r="CP34" s="26">
        <v>0</v>
      </c>
      <c r="CQ34" s="26">
        <v>0</v>
      </c>
      <c r="CR34" s="26">
        <v>0</v>
      </c>
      <c r="CS34" s="26">
        <v>0</v>
      </c>
      <c r="CT34" s="26">
        <v>0</v>
      </c>
      <c r="CU34" s="26">
        <v>0</v>
      </c>
      <c r="CV34" s="26">
        <v>0</v>
      </c>
      <c r="CW34" s="83"/>
      <c r="DL34" s="66">
        <v>8.3333333333333301E-2</v>
      </c>
      <c r="DM34" s="26">
        <v>0</v>
      </c>
      <c r="DN34" s="26">
        <v>0</v>
      </c>
      <c r="DO34" s="26">
        <v>0</v>
      </c>
      <c r="DP34" s="26">
        <v>0</v>
      </c>
      <c r="DQ34" s="26">
        <v>0</v>
      </c>
      <c r="DR34" s="26">
        <v>0</v>
      </c>
      <c r="DS34" s="26">
        <v>0</v>
      </c>
      <c r="DT34" s="26">
        <v>0</v>
      </c>
      <c r="DU34" s="26">
        <v>0</v>
      </c>
      <c r="DV34" s="26">
        <v>0</v>
      </c>
      <c r="DW34" s="26">
        <v>0</v>
      </c>
      <c r="DX34" s="26">
        <v>0</v>
      </c>
      <c r="DY34" s="83"/>
      <c r="DZ34" s="66">
        <v>8.3333333333333301E-2</v>
      </c>
      <c r="EA34" s="50">
        <v>0</v>
      </c>
      <c r="EB34" s="50">
        <v>0</v>
      </c>
      <c r="EC34" s="50">
        <v>0</v>
      </c>
      <c r="ED34" s="50">
        <v>0</v>
      </c>
      <c r="EE34" s="50">
        <v>0</v>
      </c>
      <c r="EF34" s="50">
        <v>0</v>
      </c>
      <c r="EG34" s="50">
        <v>0</v>
      </c>
      <c r="EH34" s="50">
        <v>0</v>
      </c>
      <c r="EI34" s="50">
        <v>0</v>
      </c>
      <c r="EJ34" s="50">
        <v>0</v>
      </c>
      <c r="EK34" s="50">
        <v>0</v>
      </c>
      <c r="EL34" s="50">
        <v>0</v>
      </c>
      <c r="EM34" s="83"/>
      <c r="EN34" s="27"/>
      <c r="EO34" s="66">
        <v>8.3333333333333301E-2</v>
      </c>
      <c r="EP34" s="26">
        <v>0</v>
      </c>
      <c r="EQ34" s="26">
        <v>0</v>
      </c>
      <c r="ER34" s="26">
        <v>0</v>
      </c>
      <c r="ES34" s="26">
        <v>0</v>
      </c>
      <c r="ET34" s="26">
        <v>0</v>
      </c>
      <c r="EU34" s="26">
        <v>0</v>
      </c>
      <c r="EV34" s="26">
        <v>0</v>
      </c>
      <c r="EW34" s="26">
        <v>0</v>
      </c>
      <c r="EX34" s="26">
        <v>0</v>
      </c>
      <c r="EY34" s="26">
        <v>0</v>
      </c>
      <c r="EZ34" s="26">
        <v>0</v>
      </c>
      <c r="FA34" s="26">
        <v>0</v>
      </c>
      <c r="FC34" s="66">
        <v>8.3333333333333301E-2</v>
      </c>
      <c r="FD34" s="26">
        <v>0</v>
      </c>
      <c r="FE34" s="26">
        <v>0</v>
      </c>
      <c r="FF34" s="26">
        <v>0</v>
      </c>
      <c r="FG34" s="26">
        <v>0</v>
      </c>
      <c r="FH34" s="26">
        <v>0</v>
      </c>
      <c r="FI34" s="26">
        <v>0.93333333333333335</v>
      </c>
      <c r="FJ34" s="26">
        <v>7.838709677419355</v>
      </c>
      <c r="FK34" s="26">
        <v>0</v>
      </c>
      <c r="FL34" s="26">
        <v>0</v>
      </c>
      <c r="FM34" s="26">
        <v>0</v>
      </c>
      <c r="FN34" s="26">
        <v>0</v>
      </c>
      <c r="FO34" s="26">
        <v>0</v>
      </c>
      <c r="FQ34" s="66">
        <v>8.3333333333333301E-2</v>
      </c>
      <c r="FR34" s="26">
        <v>0</v>
      </c>
      <c r="FS34" s="26">
        <v>0</v>
      </c>
      <c r="FT34" s="26">
        <v>0</v>
      </c>
      <c r="FU34" s="26">
        <v>0</v>
      </c>
      <c r="FV34" s="26">
        <v>0</v>
      </c>
      <c r="FW34" s="26">
        <v>0</v>
      </c>
      <c r="FX34" s="26">
        <v>0</v>
      </c>
      <c r="FY34" s="26">
        <v>0</v>
      </c>
      <c r="FZ34" s="26">
        <v>0</v>
      </c>
      <c r="GA34" s="26">
        <v>0</v>
      </c>
      <c r="GB34" s="26">
        <v>0</v>
      </c>
      <c r="GC34" s="26">
        <v>0</v>
      </c>
      <c r="GE34" s="66">
        <v>8.3333333333333301E-2</v>
      </c>
      <c r="GF34" s="26">
        <v>0</v>
      </c>
      <c r="GG34" s="26">
        <v>0</v>
      </c>
      <c r="GH34" s="26">
        <v>0</v>
      </c>
      <c r="GI34" s="26">
        <v>0</v>
      </c>
      <c r="GJ34" s="26">
        <v>0</v>
      </c>
      <c r="GK34" s="26">
        <v>0</v>
      </c>
      <c r="GL34" s="26">
        <v>0</v>
      </c>
      <c r="GM34" s="26">
        <v>0</v>
      </c>
      <c r="GN34" s="26">
        <v>0</v>
      </c>
      <c r="GO34" s="26">
        <v>0</v>
      </c>
      <c r="GP34" s="26">
        <v>0</v>
      </c>
      <c r="GQ34" s="26">
        <v>0</v>
      </c>
      <c r="GS34" s="66">
        <v>8.3333333333333301E-2</v>
      </c>
      <c r="GT34" s="26">
        <v>0</v>
      </c>
      <c r="GU34" s="26">
        <v>0</v>
      </c>
      <c r="GV34" s="26">
        <v>0</v>
      </c>
      <c r="GW34" s="26">
        <v>0</v>
      </c>
      <c r="GX34" s="26">
        <v>0</v>
      </c>
      <c r="GY34" s="26">
        <v>0</v>
      </c>
      <c r="GZ34" s="26">
        <v>0</v>
      </c>
      <c r="HA34" s="26">
        <v>0</v>
      </c>
      <c r="HB34" s="26">
        <v>0</v>
      </c>
      <c r="HC34" s="26">
        <v>0</v>
      </c>
      <c r="HD34" s="26">
        <v>0</v>
      </c>
      <c r="HE34" s="26">
        <v>0</v>
      </c>
    </row>
    <row r="35" spans="4:213" ht="15.75" thickBot="1" x14ac:dyDescent="0.3">
      <c r="D35" s="239">
        <v>0.125</v>
      </c>
      <c r="E35" s="243">
        <v>0</v>
      </c>
      <c r="F35" s="243">
        <v>0</v>
      </c>
      <c r="G35" s="243">
        <v>0</v>
      </c>
      <c r="H35" s="243">
        <v>0</v>
      </c>
      <c r="I35" s="243">
        <v>0</v>
      </c>
      <c r="J35" s="243">
        <v>0</v>
      </c>
      <c r="K35" s="243">
        <v>0</v>
      </c>
      <c r="L35" s="243">
        <v>0</v>
      </c>
      <c r="M35" s="243">
        <v>0</v>
      </c>
      <c r="N35" s="243">
        <v>0</v>
      </c>
      <c r="O35" s="243">
        <v>0</v>
      </c>
      <c r="P35" s="243">
        <v>0</v>
      </c>
      <c r="Q35" s="83"/>
      <c r="R35" s="66">
        <v>0.125</v>
      </c>
      <c r="S35" s="26">
        <v>0</v>
      </c>
      <c r="T35" s="26">
        <v>0</v>
      </c>
      <c r="U35" s="26">
        <v>0</v>
      </c>
      <c r="V35" s="26">
        <v>0</v>
      </c>
      <c r="W35" s="26">
        <v>0</v>
      </c>
      <c r="X35" s="26">
        <v>0</v>
      </c>
      <c r="Y35" s="26">
        <v>0</v>
      </c>
      <c r="Z35" s="26">
        <v>0</v>
      </c>
      <c r="AA35" s="26">
        <v>0</v>
      </c>
      <c r="AB35" s="26">
        <v>0</v>
      </c>
      <c r="AC35" s="26">
        <v>0</v>
      </c>
      <c r="AD35" s="26">
        <v>0</v>
      </c>
      <c r="AE35" s="18"/>
      <c r="AF35" s="66">
        <v>0.125</v>
      </c>
      <c r="AG35" s="26">
        <v>0</v>
      </c>
      <c r="AH35" s="26">
        <v>0</v>
      </c>
      <c r="AI35" s="26">
        <v>0</v>
      </c>
      <c r="AJ35" s="26">
        <v>0</v>
      </c>
      <c r="AK35" s="26">
        <v>0</v>
      </c>
      <c r="AL35" s="26">
        <v>0</v>
      </c>
      <c r="AM35" s="26">
        <v>0</v>
      </c>
      <c r="AN35" s="26">
        <v>0</v>
      </c>
      <c r="AO35" s="26">
        <v>0</v>
      </c>
      <c r="AP35" s="26">
        <v>0</v>
      </c>
      <c r="AQ35" s="26">
        <v>0</v>
      </c>
      <c r="AR35" s="26">
        <v>0</v>
      </c>
      <c r="AT35" s="66">
        <v>0.125</v>
      </c>
      <c r="AU35" s="26">
        <v>0</v>
      </c>
      <c r="AV35" s="26">
        <v>0</v>
      </c>
      <c r="AW35" s="26">
        <v>0</v>
      </c>
      <c r="AX35" s="26">
        <v>0</v>
      </c>
      <c r="AY35" s="26">
        <v>0</v>
      </c>
      <c r="AZ35" s="26">
        <v>0</v>
      </c>
      <c r="BA35" s="26">
        <v>0</v>
      </c>
      <c r="BB35" s="26">
        <v>0</v>
      </c>
      <c r="BC35" s="26">
        <v>0</v>
      </c>
      <c r="BD35" s="26">
        <v>0</v>
      </c>
      <c r="BE35" s="26">
        <v>0</v>
      </c>
      <c r="BF35" s="26">
        <v>0</v>
      </c>
      <c r="BH35" s="66">
        <v>0.125</v>
      </c>
      <c r="BI35" s="26">
        <v>0</v>
      </c>
      <c r="BJ35" s="26">
        <v>0</v>
      </c>
      <c r="BK35" s="26">
        <v>0</v>
      </c>
      <c r="BL35" s="26">
        <v>0</v>
      </c>
      <c r="BM35" s="26">
        <v>0</v>
      </c>
      <c r="BN35" s="26">
        <v>0</v>
      </c>
      <c r="BO35" s="26">
        <v>0</v>
      </c>
      <c r="BP35" s="26">
        <v>0</v>
      </c>
      <c r="BQ35" s="26">
        <v>0</v>
      </c>
      <c r="BR35" s="26">
        <v>0</v>
      </c>
      <c r="BS35" s="26">
        <v>0</v>
      </c>
      <c r="BT35" s="26">
        <v>0</v>
      </c>
      <c r="BU35" s="27"/>
      <c r="BV35" s="66">
        <v>0.125</v>
      </c>
      <c r="BW35" s="26">
        <v>0</v>
      </c>
      <c r="BX35" s="26">
        <v>0</v>
      </c>
      <c r="BY35" s="26">
        <v>0</v>
      </c>
      <c r="BZ35" s="26">
        <v>0</v>
      </c>
      <c r="CA35" s="26">
        <v>0</v>
      </c>
      <c r="CB35" s="26">
        <v>0</v>
      </c>
      <c r="CC35" s="26">
        <v>0</v>
      </c>
      <c r="CD35" s="26">
        <v>0</v>
      </c>
      <c r="CE35" s="26">
        <v>0</v>
      </c>
      <c r="CF35" s="26">
        <v>0</v>
      </c>
      <c r="CG35" s="26">
        <v>0</v>
      </c>
      <c r="CH35" s="26">
        <v>0</v>
      </c>
      <c r="CI35" s="18"/>
      <c r="CJ35" s="66">
        <v>0.125</v>
      </c>
      <c r="CK35" s="26">
        <v>0</v>
      </c>
      <c r="CL35" s="26">
        <v>0</v>
      </c>
      <c r="CM35" s="26">
        <v>0</v>
      </c>
      <c r="CN35" s="26">
        <v>0</v>
      </c>
      <c r="CO35" s="26">
        <v>0</v>
      </c>
      <c r="CP35" s="26">
        <v>0</v>
      </c>
      <c r="CQ35" s="26">
        <v>0</v>
      </c>
      <c r="CR35" s="26">
        <v>0</v>
      </c>
      <c r="CS35" s="26">
        <v>0</v>
      </c>
      <c r="CT35" s="26">
        <v>0</v>
      </c>
      <c r="CU35" s="26">
        <v>0</v>
      </c>
      <c r="CV35" s="26">
        <v>0</v>
      </c>
      <c r="CW35" s="83"/>
      <c r="DL35" s="66">
        <v>0.125</v>
      </c>
      <c r="DM35" s="26">
        <v>0</v>
      </c>
      <c r="DN35" s="26">
        <v>0</v>
      </c>
      <c r="DO35" s="26">
        <v>0</v>
      </c>
      <c r="DP35" s="26">
        <v>0</v>
      </c>
      <c r="DQ35" s="26">
        <v>0</v>
      </c>
      <c r="DR35" s="26">
        <v>0</v>
      </c>
      <c r="DS35" s="26">
        <v>0</v>
      </c>
      <c r="DT35" s="26">
        <v>0</v>
      </c>
      <c r="DU35" s="26">
        <v>0</v>
      </c>
      <c r="DV35" s="26">
        <v>0</v>
      </c>
      <c r="DW35" s="26">
        <v>0</v>
      </c>
      <c r="DX35" s="26">
        <v>0</v>
      </c>
      <c r="DY35" s="83"/>
      <c r="DZ35" s="66">
        <v>0.125</v>
      </c>
      <c r="EA35" s="50">
        <v>0</v>
      </c>
      <c r="EB35" s="50">
        <v>0</v>
      </c>
      <c r="EC35" s="50">
        <v>0</v>
      </c>
      <c r="ED35" s="50">
        <v>0</v>
      </c>
      <c r="EE35" s="50">
        <v>0</v>
      </c>
      <c r="EF35" s="50">
        <v>0</v>
      </c>
      <c r="EG35" s="50">
        <v>0</v>
      </c>
      <c r="EH35" s="50">
        <v>0</v>
      </c>
      <c r="EI35" s="50">
        <v>0</v>
      </c>
      <c r="EJ35" s="50">
        <v>0</v>
      </c>
      <c r="EK35" s="50">
        <v>0</v>
      </c>
      <c r="EL35" s="50">
        <v>0</v>
      </c>
      <c r="EM35" s="83"/>
      <c r="EN35" s="27"/>
      <c r="EO35" s="66">
        <v>0.125</v>
      </c>
      <c r="EP35" s="26">
        <v>0</v>
      </c>
      <c r="EQ35" s="26">
        <v>0</v>
      </c>
      <c r="ER35" s="26">
        <v>0</v>
      </c>
      <c r="ES35" s="26">
        <v>0</v>
      </c>
      <c r="ET35" s="26">
        <v>0</v>
      </c>
      <c r="EU35" s="26">
        <v>0</v>
      </c>
      <c r="EV35" s="26">
        <v>0</v>
      </c>
      <c r="EW35" s="26">
        <v>0</v>
      </c>
      <c r="EX35" s="26">
        <v>0</v>
      </c>
      <c r="EY35" s="26">
        <v>0</v>
      </c>
      <c r="EZ35" s="26">
        <v>0</v>
      </c>
      <c r="FA35" s="26">
        <v>0</v>
      </c>
      <c r="FC35" s="66">
        <v>0.125</v>
      </c>
      <c r="FD35" s="26">
        <v>0</v>
      </c>
      <c r="FE35" s="26">
        <v>0</v>
      </c>
      <c r="FF35" s="26">
        <v>0</v>
      </c>
      <c r="FG35" s="26">
        <v>0</v>
      </c>
      <c r="FH35" s="26">
        <v>1.064516129032258</v>
      </c>
      <c r="FI35" s="26">
        <v>0.93333333333333335</v>
      </c>
      <c r="FJ35" s="26">
        <v>8.5806451612903221</v>
      </c>
      <c r="FK35" s="26">
        <v>13.064516129032258</v>
      </c>
      <c r="FL35" s="26">
        <v>0</v>
      </c>
      <c r="FM35" s="26">
        <v>0</v>
      </c>
      <c r="FN35" s="26">
        <v>0</v>
      </c>
      <c r="FO35" s="26">
        <v>0</v>
      </c>
      <c r="FQ35" s="66">
        <v>0.125</v>
      </c>
      <c r="FR35" s="26">
        <v>0</v>
      </c>
      <c r="FS35" s="26">
        <v>0</v>
      </c>
      <c r="FT35" s="26">
        <v>0</v>
      </c>
      <c r="FU35" s="26">
        <v>0</v>
      </c>
      <c r="FV35" s="26">
        <v>0</v>
      </c>
      <c r="FW35" s="26">
        <v>0</v>
      </c>
      <c r="FX35" s="26">
        <v>0</v>
      </c>
      <c r="FY35" s="26">
        <v>0</v>
      </c>
      <c r="FZ35" s="26">
        <v>0</v>
      </c>
      <c r="GA35" s="26">
        <v>0</v>
      </c>
      <c r="GB35" s="26">
        <v>0</v>
      </c>
      <c r="GC35" s="26">
        <v>0</v>
      </c>
      <c r="GE35" s="66">
        <v>0.125</v>
      </c>
      <c r="GF35" s="26">
        <v>0</v>
      </c>
      <c r="GG35" s="26">
        <v>0</v>
      </c>
      <c r="GH35" s="26">
        <v>0</v>
      </c>
      <c r="GI35" s="26">
        <v>0</v>
      </c>
      <c r="GJ35" s="26">
        <v>0</v>
      </c>
      <c r="GK35" s="26">
        <v>0</v>
      </c>
      <c r="GL35" s="26">
        <v>0</v>
      </c>
      <c r="GM35" s="26">
        <v>0</v>
      </c>
      <c r="GN35" s="26">
        <v>0</v>
      </c>
      <c r="GO35" s="26">
        <v>0</v>
      </c>
      <c r="GP35" s="26">
        <v>0</v>
      </c>
      <c r="GQ35" s="26">
        <v>0</v>
      </c>
      <c r="GS35" s="66">
        <v>0.125</v>
      </c>
      <c r="GT35" s="26">
        <v>0</v>
      </c>
      <c r="GU35" s="26">
        <v>0</v>
      </c>
      <c r="GV35" s="26">
        <v>0</v>
      </c>
      <c r="GW35" s="26">
        <v>0</v>
      </c>
      <c r="GX35" s="26">
        <v>0</v>
      </c>
      <c r="GY35" s="26">
        <v>0</v>
      </c>
      <c r="GZ35" s="26">
        <v>0</v>
      </c>
      <c r="HA35" s="26">
        <v>0</v>
      </c>
      <c r="HB35" s="26">
        <v>0</v>
      </c>
      <c r="HC35" s="26">
        <v>0</v>
      </c>
      <c r="HD35" s="26">
        <v>0</v>
      </c>
      <c r="HE35" s="26">
        <v>0</v>
      </c>
    </row>
    <row r="36" spans="4:213" ht="15.75" thickBot="1" x14ac:dyDescent="0.3">
      <c r="D36" s="239">
        <v>0.16666666666666699</v>
      </c>
      <c r="E36" s="243">
        <v>0</v>
      </c>
      <c r="F36" s="243">
        <v>0</v>
      </c>
      <c r="G36" s="243">
        <v>0</v>
      </c>
      <c r="H36" s="243">
        <v>0</v>
      </c>
      <c r="I36" s="243">
        <v>0</v>
      </c>
      <c r="J36" s="243">
        <v>0</v>
      </c>
      <c r="K36" s="243">
        <v>0</v>
      </c>
      <c r="L36" s="243">
        <v>0</v>
      </c>
      <c r="M36" s="243">
        <v>0</v>
      </c>
      <c r="N36" s="243">
        <v>0</v>
      </c>
      <c r="O36" s="243">
        <v>0</v>
      </c>
      <c r="P36" s="243">
        <v>0</v>
      </c>
      <c r="Q36" s="83"/>
      <c r="R36" s="66">
        <v>0.16666666666666699</v>
      </c>
      <c r="S36" s="26">
        <v>0</v>
      </c>
      <c r="T36" s="26">
        <v>0</v>
      </c>
      <c r="U36" s="26">
        <v>0</v>
      </c>
      <c r="V36" s="26">
        <v>0</v>
      </c>
      <c r="W36" s="26">
        <v>0</v>
      </c>
      <c r="X36" s="26">
        <v>0</v>
      </c>
      <c r="Y36" s="26">
        <v>0</v>
      </c>
      <c r="Z36" s="26">
        <v>0</v>
      </c>
      <c r="AA36" s="26">
        <v>0</v>
      </c>
      <c r="AB36" s="26">
        <v>0</v>
      </c>
      <c r="AC36" s="26">
        <v>0</v>
      </c>
      <c r="AD36" s="26">
        <v>0</v>
      </c>
      <c r="AE36" s="18"/>
      <c r="AF36" s="66">
        <v>0.16666666666666699</v>
      </c>
      <c r="AG36" s="26">
        <v>0</v>
      </c>
      <c r="AH36" s="26">
        <v>0</v>
      </c>
      <c r="AI36" s="26">
        <v>0</v>
      </c>
      <c r="AJ36" s="26">
        <v>0</v>
      </c>
      <c r="AK36" s="26">
        <v>0</v>
      </c>
      <c r="AL36" s="26">
        <v>0</v>
      </c>
      <c r="AM36" s="26">
        <v>0</v>
      </c>
      <c r="AN36" s="26">
        <v>0</v>
      </c>
      <c r="AO36" s="26">
        <v>0</v>
      </c>
      <c r="AP36" s="26">
        <v>0</v>
      </c>
      <c r="AQ36" s="26">
        <v>0</v>
      </c>
      <c r="AR36" s="26">
        <v>0</v>
      </c>
      <c r="AT36" s="66">
        <v>0.16666666666666699</v>
      </c>
      <c r="AU36" s="26">
        <v>0</v>
      </c>
      <c r="AV36" s="26">
        <v>0</v>
      </c>
      <c r="AW36" s="26">
        <v>0</v>
      </c>
      <c r="AX36" s="26">
        <v>0</v>
      </c>
      <c r="AY36" s="26">
        <v>0</v>
      </c>
      <c r="AZ36" s="26">
        <v>0</v>
      </c>
      <c r="BA36" s="26">
        <v>0</v>
      </c>
      <c r="BB36" s="26">
        <v>0</v>
      </c>
      <c r="BC36" s="26">
        <v>0</v>
      </c>
      <c r="BD36" s="26">
        <v>0</v>
      </c>
      <c r="BE36" s="26">
        <v>0</v>
      </c>
      <c r="BF36" s="26">
        <v>0</v>
      </c>
      <c r="BH36" s="66">
        <v>0.16666666666666699</v>
      </c>
      <c r="BI36" s="26">
        <v>0</v>
      </c>
      <c r="BJ36" s="26">
        <v>0</v>
      </c>
      <c r="BK36" s="26">
        <v>0</v>
      </c>
      <c r="BL36" s="26">
        <v>0</v>
      </c>
      <c r="BM36" s="26">
        <v>0</v>
      </c>
      <c r="BN36" s="26">
        <v>0</v>
      </c>
      <c r="BO36" s="26">
        <v>0</v>
      </c>
      <c r="BP36" s="26">
        <v>0</v>
      </c>
      <c r="BQ36" s="26">
        <v>0</v>
      </c>
      <c r="BR36" s="26">
        <v>0</v>
      </c>
      <c r="BS36" s="26">
        <v>0</v>
      </c>
      <c r="BT36" s="26">
        <v>0</v>
      </c>
      <c r="BU36" s="27"/>
      <c r="BV36" s="66">
        <v>0.16666666666666699</v>
      </c>
      <c r="BW36" s="26">
        <v>0</v>
      </c>
      <c r="BX36" s="26">
        <v>0</v>
      </c>
      <c r="BY36" s="26">
        <v>0</v>
      </c>
      <c r="BZ36" s="26">
        <v>0</v>
      </c>
      <c r="CA36" s="26">
        <v>0</v>
      </c>
      <c r="CB36" s="26">
        <v>0</v>
      </c>
      <c r="CC36" s="26">
        <v>0</v>
      </c>
      <c r="CD36" s="26">
        <v>0</v>
      </c>
      <c r="CE36" s="26">
        <v>0</v>
      </c>
      <c r="CF36" s="26">
        <v>0</v>
      </c>
      <c r="CG36" s="26">
        <v>0</v>
      </c>
      <c r="CH36" s="26">
        <v>0</v>
      </c>
      <c r="CI36" s="18"/>
      <c r="CJ36" s="66">
        <v>0.16666666666666699</v>
      </c>
      <c r="CK36" s="26">
        <v>0</v>
      </c>
      <c r="CL36" s="26">
        <v>0</v>
      </c>
      <c r="CM36" s="26">
        <v>0</v>
      </c>
      <c r="CN36" s="26">
        <v>0</v>
      </c>
      <c r="CO36" s="26">
        <v>0</v>
      </c>
      <c r="CP36" s="26">
        <v>0</v>
      </c>
      <c r="CQ36" s="26">
        <v>0</v>
      </c>
      <c r="CR36" s="26">
        <v>0</v>
      </c>
      <c r="CS36" s="26">
        <v>0</v>
      </c>
      <c r="CT36" s="26">
        <v>0</v>
      </c>
      <c r="CU36" s="26">
        <v>0</v>
      </c>
      <c r="CV36" s="26">
        <v>0</v>
      </c>
      <c r="CW36" s="83"/>
      <c r="DL36" s="66">
        <v>0.16666666666666699</v>
      </c>
      <c r="DM36" s="26">
        <v>0</v>
      </c>
      <c r="DN36" s="26">
        <v>0</v>
      </c>
      <c r="DO36" s="26">
        <v>0</v>
      </c>
      <c r="DP36" s="26">
        <v>0</v>
      </c>
      <c r="DQ36" s="26">
        <v>0</v>
      </c>
      <c r="DR36" s="26">
        <v>0</v>
      </c>
      <c r="DS36" s="26">
        <v>0</v>
      </c>
      <c r="DT36" s="26">
        <v>0</v>
      </c>
      <c r="DU36" s="26">
        <v>0</v>
      </c>
      <c r="DV36" s="26">
        <v>0</v>
      </c>
      <c r="DW36" s="26">
        <v>0</v>
      </c>
      <c r="DX36" s="26">
        <v>0</v>
      </c>
      <c r="DY36" s="83"/>
      <c r="DZ36" s="66">
        <v>0.16666666666666699</v>
      </c>
      <c r="EA36" s="50">
        <v>0</v>
      </c>
      <c r="EB36" s="50">
        <v>0</v>
      </c>
      <c r="EC36" s="50">
        <v>0</v>
      </c>
      <c r="ED36" s="50">
        <v>0</v>
      </c>
      <c r="EE36" s="50">
        <v>0</v>
      </c>
      <c r="EF36" s="50">
        <v>0</v>
      </c>
      <c r="EG36" s="50">
        <v>0</v>
      </c>
      <c r="EH36" s="50">
        <v>0</v>
      </c>
      <c r="EI36" s="50">
        <v>0</v>
      </c>
      <c r="EJ36" s="50">
        <v>0</v>
      </c>
      <c r="EK36" s="50">
        <v>0</v>
      </c>
      <c r="EL36" s="50">
        <v>0</v>
      </c>
      <c r="EM36" s="83"/>
      <c r="EN36" s="27"/>
      <c r="EO36" s="66">
        <v>0.16666666666666699</v>
      </c>
      <c r="EP36" s="26">
        <v>0</v>
      </c>
      <c r="EQ36" s="26">
        <v>0</v>
      </c>
      <c r="ER36" s="26">
        <v>0</v>
      </c>
      <c r="ES36" s="26">
        <v>0</v>
      </c>
      <c r="ET36" s="26">
        <v>0</v>
      </c>
      <c r="EU36" s="26">
        <v>0</v>
      </c>
      <c r="EV36" s="26">
        <v>0</v>
      </c>
      <c r="EW36" s="26">
        <v>0</v>
      </c>
      <c r="EX36" s="26">
        <v>0</v>
      </c>
      <c r="EY36" s="26">
        <v>0</v>
      </c>
      <c r="EZ36" s="26">
        <v>0</v>
      </c>
      <c r="FA36" s="26">
        <v>0</v>
      </c>
      <c r="FC36" s="66">
        <v>0.16666666666666699</v>
      </c>
      <c r="FD36" s="26">
        <v>0</v>
      </c>
      <c r="FE36" s="26">
        <v>0</v>
      </c>
      <c r="FF36" s="26">
        <v>0</v>
      </c>
      <c r="FG36" s="26">
        <v>0.3</v>
      </c>
      <c r="FH36" s="26">
        <v>4.580645161290323</v>
      </c>
      <c r="FI36" s="26">
        <v>4.7</v>
      </c>
      <c r="FJ36" s="26">
        <v>8.0967741935483879</v>
      </c>
      <c r="FK36" s="26">
        <v>13.064516129032258</v>
      </c>
      <c r="FL36" s="26">
        <v>0</v>
      </c>
      <c r="FM36" s="26">
        <v>0</v>
      </c>
      <c r="FN36" s="26">
        <v>0</v>
      </c>
      <c r="FO36" s="26">
        <v>0</v>
      </c>
      <c r="FQ36" s="66">
        <v>0.16666666666666699</v>
      </c>
      <c r="FR36" s="26">
        <v>0</v>
      </c>
      <c r="FS36" s="26">
        <v>0</v>
      </c>
      <c r="FT36" s="26">
        <v>0</v>
      </c>
      <c r="FU36" s="26">
        <v>0</v>
      </c>
      <c r="FV36" s="26">
        <v>0</v>
      </c>
      <c r="FW36" s="26">
        <v>0</v>
      </c>
      <c r="FX36" s="26">
        <v>0</v>
      </c>
      <c r="FY36" s="26">
        <v>0</v>
      </c>
      <c r="FZ36" s="26">
        <v>0</v>
      </c>
      <c r="GA36" s="26">
        <v>0</v>
      </c>
      <c r="GB36" s="26">
        <v>0</v>
      </c>
      <c r="GC36" s="26">
        <v>0</v>
      </c>
      <c r="GE36" s="66">
        <v>0.16666666666666699</v>
      </c>
      <c r="GF36" s="26">
        <v>0</v>
      </c>
      <c r="GG36" s="26">
        <v>0</v>
      </c>
      <c r="GH36" s="26">
        <v>0</v>
      </c>
      <c r="GI36" s="26">
        <v>0</v>
      </c>
      <c r="GJ36" s="26">
        <v>0</v>
      </c>
      <c r="GK36" s="26">
        <v>0</v>
      </c>
      <c r="GL36" s="26">
        <v>0</v>
      </c>
      <c r="GM36" s="26">
        <v>0</v>
      </c>
      <c r="GN36" s="26">
        <v>0</v>
      </c>
      <c r="GO36" s="26">
        <v>0</v>
      </c>
      <c r="GP36" s="26">
        <v>0</v>
      </c>
      <c r="GQ36" s="26">
        <v>0</v>
      </c>
      <c r="GS36" s="66">
        <v>0.16666666666666699</v>
      </c>
      <c r="GT36" s="26">
        <v>0</v>
      </c>
      <c r="GU36" s="26">
        <v>0</v>
      </c>
      <c r="GV36" s="26">
        <v>0</v>
      </c>
      <c r="GW36" s="26">
        <v>0</v>
      </c>
      <c r="GX36" s="26">
        <v>0</v>
      </c>
      <c r="GY36" s="26">
        <v>0</v>
      </c>
      <c r="GZ36" s="26">
        <v>0</v>
      </c>
      <c r="HA36" s="26">
        <v>0</v>
      </c>
      <c r="HB36" s="26">
        <v>0</v>
      </c>
      <c r="HC36" s="26">
        <v>0</v>
      </c>
      <c r="HD36" s="26">
        <v>0</v>
      </c>
      <c r="HE36" s="26">
        <v>0</v>
      </c>
    </row>
    <row r="37" spans="4:213" ht="15.75" thickBot="1" x14ac:dyDescent="0.3">
      <c r="D37" s="239">
        <v>0.20833333333333301</v>
      </c>
      <c r="E37" s="243">
        <v>0</v>
      </c>
      <c r="F37" s="243">
        <v>0</v>
      </c>
      <c r="G37" s="243">
        <v>0</v>
      </c>
      <c r="H37" s="243">
        <v>0</v>
      </c>
      <c r="I37" s="243">
        <v>0</v>
      </c>
      <c r="J37" s="243">
        <v>13.8</v>
      </c>
      <c r="K37" s="243">
        <v>0</v>
      </c>
      <c r="L37" s="243">
        <v>7.741935483870968</v>
      </c>
      <c r="M37" s="243">
        <v>0</v>
      </c>
      <c r="N37" s="243">
        <v>0</v>
      </c>
      <c r="O37" s="243">
        <v>0</v>
      </c>
      <c r="P37" s="243">
        <v>0</v>
      </c>
      <c r="Q37" s="83"/>
      <c r="R37" s="66">
        <v>0.20833333333333301</v>
      </c>
      <c r="S37" s="26">
        <v>0</v>
      </c>
      <c r="T37" s="26">
        <v>0</v>
      </c>
      <c r="U37" s="26">
        <v>0</v>
      </c>
      <c r="V37" s="26">
        <v>0</v>
      </c>
      <c r="W37" s="26">
        <v>0</v>
      </c>
      <c r="X37" s="26">
        <v>0</v>
      </c>
      <c r="Y37" s="26">
        <v>0</v>
      </c>
      <c r="Z37" s="26">
        <v>0</v>
      </c>
      <c r="AA37" s="26">
        <v>0</v>
      </c>
      <c r="AB37" s="26">
        <v>0</v>
      </c>
      <c r="AC37" s="26">
        <v>0</v>
      </c>
      <c r="AD37" s="26">
        <v>0</v>
      </c>
      <c r="AE37" s="18"/>
      <c r="AF37" s="66">
        <v>0.20833333333333301</v>
      </c>
      <c r="AG37" s="26">
        <v>0</v>
      </c>
      <c r="AH37" s="26">
        <v>0</v>
      </c>
      <c r="AI37" s="26">
        <v>0</v>
      </c>
      <c r="AJ37" s="26">
        <v>0</v>
      </c>
      <c r="AK37" s="26">
        <v>0</v>
      </c>
      <c r="AL37" s="26">
        <v>0</v>
      </c>
      <c r="AM37" s="26">
        <v>0</v>
      </c>
      <c r="AN37" s="26">
        <v>0</v>
      </c>
      <c r="AO37" s="26">
        <v>0</v>
      </c>
      <c r="AP37" s="26">
        <v>0</v>
      </c>
      <c r="AQ37" s="26">
        <v>0</v>
      </c>
      <c r="AR37" s="26">
        <v>0</v>
      </c>
      <c r="AT37" s="66">
        <v>0.20833333333333301</v>
      </c>
      <c r="AU37" s="26">
        <v>0</v>
      </c>
      <c r="AV37" s="26">
        <v>0</v>
      </c>
      <c r="AW37" s="26">
        <v>0</v>
      </c>
      <c r="AX37" s="26">
        <v>0</v>
      </c>
      <c r="AY37" s="26">
        <v>0</v>
      </c>
      <c r="AZ37" s="26">
        <v>0</v>
      </c>
      <c r="BA37" s="26">
        <v>0</v>
      </c>
      <c r="BB37" s="26">
        <v>0</v>
      </c>
      <c r="BC37" s="26">
        <v>0</v>
      </c>
      <c r="BD37" s="26">
        <v>0</v>
      </c>
      <c r="BE37" s="26">
        <v>0</v>
      </c>
      <c r="BF37" s="26">
        <v>0</v>
      </c>
      <c r="BH37" s="66">
        <v>0.20833333333333301</v>
      </c>
      <c r="BI37" s="26">
        <v>0</v>
      </c>
      <c r="BJ37" s="26">
        <v>0</v>
      </c>
      <c r="BK37" s="26">
        <v>0</v>
      </c>
      <c r="BL37" s="26">
        <v>0</v>
      </c>
      <c r="BM37" s="26">
        <v>0</v>
      </c>
      <c r="BN37" s="26">
        <v>0</v>
      </c>
      <c r="BO37" s="26">
        <v>0</v>
      </c>
      <c r="BP37" s="26">
        <v>0</v>
      </c>
      <c r="BQ37" s="26">
        <v>0</v>
      </c>
      <c r="BR37" s="26">
        <v>0</v>
      </c>
      <c r="BS37" s="26">
        <v>0</v>
      </c>
      <c r="BT37" s="26">
        <v>0</v>
      </c>
      <c r="BU37" s="27"/>
      <c r="BV37" s="66">
        <v>0.20833333333333301</v>
      </c>
      <c r="BW37" s="26">
        <v>0</v>
      </c>
      <c r="BX37" s="26">
        <v>0</v>
      </c>
      <c r="BY37" s="26">
        <v>0</v>
      </c>
      <c r="BZ37" s="26">
        <v>0</v>
      </c>
      <c r="CA37" s="26">
        <v>0</v>
      </c>
      <c r="CB37" s="26">
        <v>0</v>
      </c>
      <c r="CC37" s="26">
        <v>0</v>
      </c>
      <c r="CD37" s="26">
        <v>0</v>
      </c>
      <c r="CE37" s="26">
        <v>0</v>
      </c>
      <c r="CF37" s="26">
        <v>0</v>
      </c>
      <c r="CG37" s="26">
        <v>0</v>
      </c>
      <c r="CH37" s="26">
        <v>0</v>
      </c>
      <c r="CI37" s="18"/>
      <c r="CJ37" s="66">
        <v>0.20833333333333301</v>
      </c>
      <c r="CK37" s="26">
        <v>0</v>
      </c>
      <c r="CL37" s="26">
        <v>0</v>
      </c>
      <c r="CM37" s="26">
        <v>0</v>
      </c>
      <c r="CN37" s="26">
        <v>0</v>
      </c>
      <c r="CO37" s="26">
        <v>20.580645161290324</v>
      </c>
      <c r="CP37" s="26">
        <v>59.06666666666667</v>
      </c>
      <c r="CQ37" s="26">
        <v>23.06451612903226</v>
      </c>
      <c r="CR37" s="26">
        <v>0</v>
      </c>
      <c r="CS37" s="26">
        <v>0</v>
      </c>
      <c r="CT37" s="26">
        <v>0</v>
      </c>
      <c r="CU37" s="26">
        <v>0</v>
      </c>
      <c r="CV37" s="26">
        <v>0</v>
      </c>
      <c r="CW37" s="83"/>
      <c r="DL37" s="66">
        <v>0.20833333333333301</v>
      </c>
      <c r="DM37" s="26">
        <v>0</v>
      </c>
      <c r="DN37" s="26">
        <v>0</v>
      </c>
      <c r="DO37" s="26">
        <v>0</v>
      </c>
      <c r="DP37" s="26">
        <v>0</v>
      </c>
      <c r="DQ37" s="26">
        <v>0</v>
      </c>
      <c r="DR37" s="26">
        <v>0</v>
      </c>
      <c r="DS37" s="26">
        <v>0</v>
      </c>
      <c r="DT37" s="26">
        <v>0</v>
      </c>
      <c r="DU37" s="26">
        <v>0</v>
      </c>
      <c r="DV37" s="26">
        <v>0</v>
      </c>
      <c r="DW37" s="26">
        <v>0</v>
      </c>
      <c r="DX37" s="26">
        <v>0</v>
      </c>
      <c r="DY37" s="83"/>
      <c r="DZ37" s="66">
        <v>0.20833333333333301</v>
      </c>
      <c r="EA37" s="50">
        <v>0</v>
      </c>
      <c r="EB37" s="50">
        <v>0</v>
      </c>
      <c r="EC37" s="50">
        <v>0</v>
      </c>
      <c r="ED37" s="50">
        <v>0</v>
      </c>
      <c r="EE37" s="50">
        <v>8.5161290322580641</v>
      </c>
      <c r="EF37" s="50">
        <v>41.2</v>
      </c>
      <c r="EG37" s="50">
        <v>11.451612903225806</v>
      </c>
      <c r="EH37" s="50">
        <v>0</v>
      </c>
      <c r="EI37" s="50">
        <v>0</v>
      </c>
      <c r="EJ37" s="50">
        <v>0</v>
      </c>
      <c r="EK37" s="50">
        <v>0</v>
      </c>
      <c r="EL37" s="50">
        <v>0</v>
      </c>
      <c r="EM37" s="83"/>
      <c r="EN37" s="27"/>
      <c r="EO37" s="66">
        <v>0.20833333333333301</v>
      </c>
      <c r="EP37" s="26">
        <v>0</v>
      </c>
      <c r="EQ37" s="26">
        <v>0</v>
      </c>
      <c r="ER37" s="26">
        <v>0</v>
      </c>
      <c r="ES37" s="26">
        <v>0</v>
      </c>
      <c r="ET37" s="26">
        <v>0</v>
      </c>
      <c r="EU37" s="26">
        <v>2.3666666666666667</v>
      </c>
      <c r="EV37" s="26">
        <v>0</v>
      </c>
      <c r="EW37" s="26">
        <v>0</v>
      </c>
      <c r="EX37" s="26">
        <v>0</v>
      </c>
      <c r="EY37" s="26">
        <v>0</v>
      </c>
      <c r="EZ37" s="26">
        <v>0</v>
      </c>
      <c r="FA37" s="26">
        <v>0</v>
      </c>
      <c r="FC37" s="66">
        <v>0.20833333333333301</v>
      </c>
      <c r="FD37" s="26">
        <v>0</v>
      </c>
      <c r="FE37" s="26">
        <v>0</v>
      </c>
      <c r="FF37" s="26">
        <v>0</v>
      </c>
      <c r="FG37" s="26">
        <v>8.3000000000000007</v>
      </c>
      <c r="FH37" s="26">
        <v>26.838709677419356</v>
      </c>
      <c r="FI37" s="26">
        <v>18.5</v>
      </c>
      <c r="FJ37" s="26">
        <v>28.741935483870968</v>
      </c>
      <c r="FK37" s="26">
        <v>6.580645161290323</v>
      </c>
      <c r="FL37" s="26">
        <v>2.5</v>
      </c>
      <c r="FM37" s="26">
        <v>0</v>
      </c>
      <c r="FN37" s="26">
        <v>0</v>
      </c>
      <c r="FO37" s="26">
        <v>0</v>
      </c>
      <c r="FQ37" s="66">
        <v>0.20833333333333301</v>
      </c>
      <c r="FR37" s="26">
        <v>0</v>
      </c>
      <c r="FS37" s="26">
        <v>0</v>
      </c>
      <c r="FT37" s="26">
        <v>0</v>
      </c>
      <c r="FU37" s="26">
        <v>0</v>
      </c>
      <c r="FV37" s="26">
        <v>0</v>
      </c>
      <c r="FW37" s="26">
        <v>0</v>
      </c>
      <c r="FX37" s="26">
        <v>0</v>
      </c>
      <c r="FY37" s="26">
        <v>0</v>
      </c>
      <c r="FZ37" s="26">
        <v>0</v>
      </c>
      <c r="GA37" s="26">
        <v>0</v>
      </c>
      <c r="GB37" s="26">
        <v>0</v>
      </c>
      <c r="GC37" s="26">
        <v>0</v>
      </c>
      <c r="GE37" s="66">
        <v>0.20833333333333301</v>
      </c>
      <c r="GF37" s="26">
        <v>0</v>
      </c>
      <c r="GG37" s="26">
        <v>0</v>
      </c>
      <c r="GH37" s="26">
        <v>0</v>
      </c>
      <c r="GI37" s="26">
        <v>0</v>
      </c>
      <c r="GJ37" s="26">
        <v>0</v>
      </c>
      <c r="GK37" s="26">
        <v>0.13333333333333333</v>
      </c>
      <c r="GL37" s="26">
        <v>0</v>
      </c>
      <c r="GM37" s="26">
        <v>0</v>
      </c>
      <c r="GN37" s="26">
        <v>0</v>
      </c>
      <c r="GO37" s="26">
        <v>0</v>
      </c>
      <c r="GP37" s="26">
        <v>0</v>
      </c>
      <c r="GQ37" s="26">
        <v>0</v>
      </c>
      <c r="GS37" s="66">
        <v>0.20833333333333301</v>
      </c>
      <c r="GT37" s="26">
        <v>0</v>
      </c>
      <c r="GU37" s="26">
        <v>0</v>
      </c>
      <c r="GV37" s="26">
        <v>0</v>
      </c>
      <c r="GW37" s="26">
        <v>0</v>
      </c>
      <c r="GX37" s="26">
        <v>0</v>
      </c>
      <c r="GY37" s="26">
        <v>0</v>
      </c>
      <c r="GZ37" s="26">
        <v>0</v>
      </c>
      <c r="HA37" s="26">
        <v>0</v>
      </c>
      <c r="HB37" s="26">
        <v>0</v>
      </c>
      <c r="HC37" s="26">
        <v>0</v>
      </c>
      <c r="HD37" s="26">
        <v>0</v>
      </c>
      <c r="HE37" s="26">
        <v>0</v>
      </c>
    </row>
    <row r="38" spans="4:213" ht="15.75" thickBot="1" x14ac:dyDescent="0.3">
      <c r="D38" s="239">
        <v>0.25</v>
      </c>
      <c r="E38" s="243">
        <v>0</v>
      </c>
      <c r="F38" s="243">
        <v>0</v>
      </c>
      <c r="G38" s="243">
        <v>0</v>
      </c>
      <c r="H38" s="243">
        <v>8.7666666666666675</v>
      </c>
      <c r="I38" s="243">
        <v>86.677419354838705</v>
      </c>
      <c r="J38" s="243">
        <v>113.8</v>
      </c>
      <c r="K38" s="243">
        <v>111.25806451612904</v>
      </c>
      <c r="L38" s="243">
        <v>80.387096774193552</v>
      </c>
      <c r="M38" s="243">
        <v>21.266666666666666</v>
      </c>
      <c r="N38" s="243">
        <v>1.064516129032258</v>
      </c>
      <c r="O38" s="243">
        <v>0</v>
      </c>
      <c r="P38" s="243">
        <v>0</v>
      </c>
      <c r="Q38" s="83"/>
      <c r="R38" s="66">
        <v>0.25</v>
      </c>
      <c r="S38" s="26">
        <v>0</v>
      </c>
      <c r="T38" s="26">
        <v>0</v>
      </c>
      <c r="U38" s="26">
        <v>0</v>
      </c>
      <c r="V38" s="26">
        <v>0.33333333333333331</v>
      </c>
      <c r="W38" s="26">
        <v>21.838709677419356</v>
      </c>
      <c r="X38" s="26">
        <v>36.833333333333336</v>
      </c>
      <c r="Y38" s="26">
        <v>10.838709677419354</v>
      </c>
      <c r="Z38" s="26">
        <v>0</v>
      </c>
      <c r="AA38" s="26">
        <v>0</v>
      </c>
      <c r="AB38" s="26">
        <v>0</v>
      </c>
      <c r="AC38" s="26">
        <v>0</v>
      </c>
      <c r="AD38" s="26">
        <v>0</v>
      </c>
      <c r="AE38" s="18"/>
      <c r="AF38" s="66">
        <v>0.25</v>
      </c>
      <c r="AG38" s="26">
        <v>0</v>
      </c>
      <c r="AH38" s="26">
        <v>0</v>
      </c>
      <c r="AI38" s="26">
        <v>0</v>
      </c>
      <c r="AJ38" s="26">
        <v>1.6666666666666667</v>
      </c>
      <c r="AK38" s="26">
        <v>39.774193548387096</v>
      </c>
      <c r="AL38" s="26">
        <v>39.200000000000003</v>
      </c>
      <c r="AM38" s="26">
        <v>4.129032258064516</v>
      </c>
      <c r="AN38" s="26">
        <v>1.3225806451612903</v>
      </c>
      <c r="AO38" s="26">
        <v>0</v>
      </c>
      <c r="AP38" s="26">
        <v>0</v>
      </c>
      <c r="AQ38" s="26">
        <v>0</v>
      </c>
      <c r="AR38" s="26">
        <v>0</v>
      </c>
      <c r="AT38" s="66">
        <v>0.25</v>
      </c>
      <c r="AU38" s="26">
        <v>0</v>
      </c>
      <c r="AV38" s="26">
        <v>0</v>
      </c>
      <c r="AW38" s="26">
        <v>0</v>
      </c>
      <c r="AX38" s="26">
        <v>0</v>
      </c>
      <c r="AY38" s="26">
        <v>48.193548387096776</v>
      </c>
      <c r="AZ38" s="26">
        <v>30.133333333333333</v>
      </c>
      <c r="BA38" s="26">
        <v>14.64516129032258</v>
      </c>
      <c r="BB38" s="26">
        <v>0.64516129032258063</v>
      </c>
      <c r="BC38" s="26">
        <v>0</v>
      </c>
      <c r="BD38" s="26">
        <v>0</v>
      </c>
      <c r="BE38" s="26">
        <v>0</v>
      </c>
      <c r="BF38" s="26">
        <v>0</v>
      </c>
      <c r="BH38" s="66">
        <v>0.25</v>
      </c>
      <c r="BI38" s="26">
        <v>0</v>
      </c>
      <c r="BJ38" s="26">
        <v>0</v>
      </c>
      <c r="BK38" s="26">
        <v>0</v>
      </c>
      <c r="BL38" s="26">
        <v>0.26666666666666666</v>
      </c>
      <c r="BM38" s="26">
        <v>7.67741935483871</v>
      </c>
      <c r="BN38" s="26">
        <v>17.366666666666667</v>
      </c>
      <c r="BO38" s="26">
        <v>26.161290322580644</v>
      </c>
      <c r="BP38" s="26">
        <v>1.4193548387096775</v>
      </c>
      <c r="BQ38" s="26">
        <v>0</v>
      </c>
      <c r="BR38" s="26">
        <v>0</v>
      </c>
      <c r="BS38" s="26">
        <v>0</v>
      </c>
      <c r="BT38" s="26">
        <v>0</v>
      </c>
      <c r="BU38" s="27"/>
      <c r="BV38" s="66">
        <v>0.25</v>
      </c>
      <c r="BW38" s="26">
        <v>0</v>
      </c>
      <c r="BX38" s="26">
        <v>0</v>
      </c>
      <c r="BY38" s="26">
        <v>0</v>
      </c>
      <c r="BZ38" s="26">
        <v>0</v>
      </c>
      <c r="CA38" s="26">
        <v>13.419354838709678</v>
      </c>
      <c r="CB38" s="26">
        <v>15.4</v>
      </c>
      <c r="CC38" s="26">
        <v>9.7096774193548381</v>
      </c>
      <c r="CD38" s="26">
        <v>0</v>
      </c>
      <c r="CE38" s="26">
        <v>0</v>
      </c>
      <c r="CF38" s="26">
        <v>0</v>
      </c>
      <c r="CG38" s="26">
        <v>0</v>
      </c>
      <c r="CH38" s="26">
        <v>0</v>
      </c>
      <c r="CI38" s="18"/>
      <c r="CJ38" s="66">
        <v>0.25</v>
      </c>
      <c r="CK38" s="26">
        <v>0</v>
      </c>
      <c r="CL38" s="26">
        <v>0</v>
      </c>
      <c r="CM38" s="26">
        <v>0</v>
      </c>
      <c r="CN38" s="26">
        <v>24.366666666666667</v>
      </c>
      <c r="CO38" s="26">
        <v>155.70967741935485</v>
      </c>
      <c r="CP38" s="26">
        <v>70.966666666666669</v>
      </c>
      <c r="CQ38" s="26">
        <v>60.258064516129032</v>
      </c>
      <c r="CR38" s="26">
        <v>80.064516129032256</v>
      </c>
      <c r="CS38" s="26">
        <v>0</v>
      </c>
      <c r="CT38" s="26">
        <v>0</v>
      </c>
      <c r="CU38" s="26">
        <v>0</v>
      </c>
      <c r="CV38" s="26">
        <v>0</v>
      </c>
      <c r="CW38" s="83"/>
      <c r="DL38" s="66">
        <v>0.25</v>
      </c>
      <c r="DM38" s="26">
        <v>0</v>
      </c>
      <c r="DN38" s="26">
        <v>0</v>
      </c>
      <c r="DO38" s="26">
        <v>0</v>
      </c>
      <c r="DP38" s="26">
        <v>0.8</v>
      </c>
      <c r="DQ38" s="26">
        <v>64.709677419354833</v>
      </c>
      <c r="DR38" s="26">
        <v>37.700000000000003</v>
      </c>
      <c r="DS38" s="26">
        <v>37.451612903225808</v>
      </c>
      <c r="DT38" s="26">
        <v>1.8064516129032258</v>
      </c>
      <c r="DU38" s="26">
        <v>0</v>
      </c>
      <c r="DV38" s="26">
        <v>0</v>
      </c>
      <c r="DW38" s="26">
        <v>0</v>
      </c>
      <c r="DX38" s="26">
        <v>0</v>
      </c>
      <c r="DY38" s="83"/>
      <c r="DZ38" s="66">
        <v>0.25</v>
      </c>
      <c r="EA38" s="50">
        <v>0</v>
      </c>
      <c r="EB38" s="50">
        <v>0</v>
      </c>
      <c r="EC38" s="50">
        <v>0</v>
      </c>
      <c r="ED38" s="50">
        <v>28.1</v>
      </c>
      <c r="EE38" s="50">
        <v>96.838709677419359</v>
      </c>
      <c r="EF38" s="50">
        <v>42.366666666666667</v>
      </c>
      <c r="EG38" s="50">
        <v>74.41935483870968</v>
      </c>
      <c r="EH38" s="50">
        <v>105.09677419354838</v>
      </c>
      <c r="EI38" s="50">
        <v>47.866666666666667</v>
      </c>
      <c r="EJ38" s="50">
        <v>0</v>
      </c>
      <c r="EK38" s="50">
        <v>0</v>
      </c>
      <c r="EL38" s="50">
        <v>0</v>
      </c>
      <c r="EM38" s="83"/>
      <c r="EN38" s="27"/>
      <c r="EO38" s="66">
        <v>0.25</v>
      </c>
      <c r="EP38" s="26">
        <v>0</v>
      </c>
      <c r="EQ38" s="26">
        <v>0</v>
      </c>
      <c r="ER38" s="26">
        <v>0</v>
      </c>
      <c r="ES38" s="26">
        <v>4.5333333333333332</v>
      </c>
      <c r="ET38" s="26">
        <v>56.645161290322584</v>
      </c>
      <c r="EU38" s="26">
        <v>64.433333333333337</v>
      </c>
      <c r="EV38" s="26">
        <v>76.032258064516128</v>
      </c>
      <c r="EW38" s="26">
        <v>6.967741935483871</v>
      </c>
      <c r="EX38" s="26">
        <v>0</v>
      </c>
      <c r="EY38" s="26">
        <v>0</v>
      </c>
      <c r="EZ38" s="26">
        <v>0</v>
      </c>
      <c r="FA38" s="26">
        <v>0</v>
      </c>
      <c r="FC38" s="66">
        <v>0.25</v>
      </c>
      <c r="FD38" s="26">
        <v>0</v>
      </c>
      <c r="FE38" s="26">
        <v>0</v>
      </c>
      <c r="FF38" s="26">
        <v>4.5161290322580649</v>
      </c>
      <c r="FG38" s="26">
        <v>46.466666666666669</v>
      </c>
      <c r="FH38" s="26">
        <v>69.258064516129039</v>
      </c>
      <c r="FI38" s="26">
        <v>40.799999999999997</v>
      </c>
      <c r="FJ38" s="26">
        <v>54.322580645161288</v>
      </c>
      <c r="FK38" s="26">
        <v>24</v>
      </c>
      <c r="FL38" s="26">
        <v>11.5</v>
      </c>
      <c r="FM38" s="26">
        <v>1.032258064516129</v>
      </c>
      <c r="FN38" s="26">
        <v>0</v>
      </c>
      <c r="FO38" s="26">
        <v>0</v>
      </c>
      <c r="FQ38" s="66">
        <v>0.25</v>
      </c>
      <c r="FR38" s="26">
        <v>0</v>
      </c>
      <c r="FS38" s="26">
        <v>0</v>
      </c>
      <c r="FT38" s="26">
        <v>0</v>
      </c>
      <c r="FU38" s="26">
        <v>2.7666666666666666</v>
      </c>
      <c r="FV38" s="26">
        <v>59.935483870967744</v>
      </c>
      <c r="FW38" s="26">
        <v>31.133333333333333</v>
      </c>
      <c r="FX38" s="26">
        <v>39.516129032258064</v>
      </c>
      <c r="FY38" s="26">
        <v>5.161290322580645</v>
      </c>
      <c r="FZ38" s="26">
        <v>0</v>
      </c>
      <c r="GA38" s="26">
        <v>0</v>
      </c>
      <c r="GB38" s="26">
        <v>0</v>
      </c>
      <c r="GC38" s="26">
        <v>0</v>
      </c>
      <c r="GE38" s="66">
        <v>0.25</v>
      </c>
      <c r="GF38" s="26">
        <v>0</v>
      </c>
      <c r="GG38" s="26">
        <v>0</v>
      </c>
      <c r="GH38" s="26">
        <v>0</v>
      </c>
      <c r="GI38" s="26">
        <v>0</v>
      </c>
      <c r="GJ38" s="26">
        <v>11.903225806451612</v>
      </c>
      <c r="GK38" s="26">
        <v>41.266666666666666</v>
      </c>
      <c r="GL38" s="26">
        <v>17.161290322580644</v>
      </c>
      <c r="GM38" s="26">
        <v>0.58064516129032262</v>
      </c>
      <c r="GN38" s="26">
        <v>0</v>
      </c>
      <c r="GO38" s="26">
        <v>0</v>
      </c>
      <c r="GP38" s="26">
        <v>0</v>
      </c>
      <c r="GQ38" s="26">
        <v>0</v>
      </c>
      <c r="GS38" s="66">
        <v>0.25</v>
      </c>
      <c r="GT38" s="26">
        <v>0</v>
      </c>
      <c r="GU38" s="26">
        <v>0</v>
      </c>
      <c r="GV38" s="26">
        <v>0</v>
      </c>
      <c r="GW38" s="26">
        <v>1.7666666666666666</v>
      </c>
      <c r="GX38" s="26">
        <v>47.064516129032256</v>
      </c>
      <c r="GY38" s="26">
        <v>55.93333333333333</v>
      </c>
      <c r="GZ38" s="26">
        <v>30.032258064516128</v>
      </c>
      <c r="HA38" s="26">
        <v>3.2903225806451615</v>
      </c>
      <c r="HB38" s="26">
        <v>0</v>
      </c>
      <c r="HC38" s="26">
        <v>0</v>
      </c>
      <c r="HD38" s="26">
        <v>0</v>
      </c>
      <c r="HE38" s="26">
        <v>0</v>
      </c>
    </row>
    <row r="39" spans="4:213" ht="15.75" thickBot="1" x14ac:dyDescent="0.3">
      <c r="D39" s="239">
        <v>0.29166666666666702</v>
      </c>
      <c r="E39" s="243">
        <v>0</v>
      </c>
      <c r="F39" s="243">
        <v>0</v>
      </c>
      <c r="G39" s="243">
        <v>15.064516129032258</v>
      </c>
      <c r="H39" s="243">
        <v>38.9</v>
      </c>
      <c r="I39" s="243">
        <v>107.51612903225806</v>
      </c>
      <c r="J39" s="243">
        <v>185.8</v>
      </c>
      <c r="K39" s="243">
        <v>148.7741935483871</v>
      </c>
      <c r="L39" s="243">
        <v>167.7741935483871</v>
      </c>
      <c r="M39" s="243">
        <v>47.466666666666669</v>
      </c>
      <c r="N39" s="243">
        <v>78.225806451612897</v>
      </c>
      <c r="O39" s="243">
        <v>0</v>
      </c>
      <c r="P39" s="243">
        <v>0</v>
      </c>
      <c r="Q39" s="83"/>
      <c r="R39" s="66">
        <v>0.29166666666666702</v>
      </c>
      <c r="S39" s="26">
        <v>0</v>
      </c>
      <c r="T39" s="26">
        <v>0</v>
      </c>
      <c r="U39" s="26">
        <v>0</v>
      </c>
      <c r="V39" s="26">
        <v>31.966666666666665</v>
      </c>
      <c r="W39" s="26">
        <v>36.225806451612904</v>
      </c>
      <c r="X39" s="26">
        <v>66.36666666666666</v>
      </c>
      <c r="Y39" s="26">
        <v>53.258064516129032</v>
      </c>
      <c r="Z39" s="26">
        <v>28.967741935483872</v>
      </c>
      <c r="AA39" s="26">
        <v>4.7333333333333334</v>
      </c>
      <c r="AB39" s="26">
        <v>0</v>
      </c>
      <c r="AC39" s="26">
        <v>0</v>
      </c>
      <c r="AD39" s="26">
        <v>0</v>
      </c>
      <c r="AE39" s="18"/>
      <c r="AF39" s="66">
        <v>0.29166666666666702</v>
      </c>
      <c r="AG39" s="26">
        <v>0</v>
      </c>
      <c r="AH39" s="26">
        <v>0</v>
      </c>
      <c r="AI39" s="26">
        <v>0</v>
      </c>
      <c r="AJ39" s="26">
        <v>54.4</v>
      </c>
      <c r="AK39" s="26">
        <v>104.41935483870968</v>
      </c>
      <c r="AL39" s="26">
        <v>78.2</v>
      </c>
      <c r="AM39" s="26">
        <v>31.741935483870968</v>
      </c>
      <c r="AN39" s="26">
        <v>51.12903225806452</v>
      </c>
      <c r="AO39" s="26">
        <v>11</v>
      </c>
      <c r="AP39" s="26">
        <v>0</v>
      </c>
      <c r="AQ39" s="26">
        <v>0</v>
      </c>
      <c r="AR39" s="26">
        <v>0</v>
      </c>
      <c r="AT39" s="66">
        <v>0.29166666666666702</v>
      </c>
      <c r="AU39" s="26">
        <v>0</v>
      </c>
      <c r="AV39" s="26">
        <v>0</v>
      </c>
      <c r="AW39" s="26">
        <v>0</v>
      </c>
      <c r="AX39" s="26">
        <v>19.833333333333332</v>
      </c>
      <c r="AY39" s="26">
        <v>147.80645161290323</v>
      </c>
      <c r="AZ39" s="26">
        <v>80.533333333333331</v>
      </c>
      <c r="BA39" s="26">
        <v>41.41935483870968</v>
      </c>
      <c r="BB39" s="26">
        <v>29.64516129032258</v>
      </c>
      <c r="BC39" s="26">
        <v>3.2666666666666666</v>
      </c>
      <c r="BD39" s="26">
        <v>0</v>
      </c>
      <c r="BE39" s="26">
        <v>0</v>
      </c>
      <c r="BF39" s="26">
        <v>0</v>
      </c>
      <c r="BH39" s="66">
        <v>0.29166666666666702</v>
      </c>
      <c r="BI39" s="26">
        <v>0</v>
      </c>
      <c r="BJ39" s="26">
        <v>0</v>
      </c>
      <c r="BK39" s="26">
        <v>0</v>
      </c>
      <c r="BL39" s="26">
        <v>42.2</v>
      </c>
      <c r="BM39" s="26">
        <v>54.806451612903224</v>
      </c>
      <c r="BN39" s="26">
        <v>84.466666666666669</v>
      </c>
      <c r="BO39" s="26">
        <v>103</v>
      </c>
      <c r="BP39" s="26">
        <v>42.064516129032256</v>
      </c>
      <c r="BQ39" s="26">
        <v>7.6333333333333337</v>
      </c>
      <c r="BR39" s="26">
        <v>0</v>
      </c>
      <c r="BS39" s="26">
        <v>0</v>
      </c>
      <c r="BT39" s="26">
        <v>0</v>
      </c>
      <c r="BU39" s="27"/>
      <c r="BV39" s="66">
        <v>0.29166666666666702</v>
      </c>
      <c r="BW39" s="26">
        <v>0</v>
      </c>
      <c r="BX39" s="26">
        <v>0</v>
      </c>
      <c r="BY39" s="26">
        <v>9.6774193548387094E-2</v>
      </c>
      <c r="BZ39" s="26">
        <v>46.266666666666666</v>
      </c>
      <c r="CA39" s="26">
        <v>121.58064516129032</v>
      </c>
      <c r="CB39" s="26">
        <v>77.7</v>
      </c>
      <c r="CC39" s="26">
        <v>82.741935483870961</v>
      </c>
      <c r="CD39" s="26">
        <v>72.064516129032256</v>
      </c>
      <c r="CE39" s="26">
        <v>8</v>
      </c>
      <c r="CF39" s="26">
        <v>0</v>
      </c>
      <c r="CG39" s="26">
        <v>0</v>
      </c>
      <c r="CH39" s="26">
        <v>0</v>
      </c>
      <c r="CI39" s="18"/>
      <c r="CJ39" s="66">
        <v>0.29166666666666702</v>
      </c>
      <c r="CK39" s="26">
        <v>0</v>
      </c>
      <c r="CL39" s="26">
        <v>0</v>
      </c>
      <c r="CM39" s="26">
        <v>0</v>
      </c>
      <c r="CN39" s="26">
        <v>200.5</v>
      </c>
      <c r="CO39" s="26">
        <v>191.51612903225808</v>
      </c>
      <c r="CP39" s="26">
        <v>136.96666666666667</v>
      </c>
      <c r="CQ39" s="26">
        <v>106.96774193548387</v>
      </c>
      <c r="CR39" s="26">
        <v>107.61290322580645</v>
      </c>
      <c r="CS39" s="26">
        <v>51.06666666666667</v>
      </c>
      <c r="CT39" s="26">
        <v>0</v>
      </c>
      <c r="CU39" s="26">
        <v>0</v>
      </c>
      <c r="CV39" s="26">
        <v>0</v>
      </c>
      <c r="CW39" s="83"/>
      <c r="DL39" s="66">
        <v>0.29166666666666702</v>
      </c>
      <c r="DM39" s="26">
        <v>0</v>
      </c>
      <c r="DN39" s="26">
        <v>0</v>
      </c>
      <c r="DO39" s="26">
        <v>0.35483870967741937</v>
      </c>
      <c r="DP39" s="26">
        <v>45.766666666666666</v>
      </c>
      <c r="DQ39" s="26">
        <v>151.58064516129033</v>
      </c>
      <c r="DR39" s="26">
        <v>86.333333333333329</v>
      </c>
      <c r="DS39" s="26">
        <v>126.2258064516129</v>
      </c>
      <c r="DT39" s="26">
        <v>64.096774193548384</v>
      </c>
      <c r="DU39" s="26">
        <v>17.733333333333334</v>
      </c>
      <c r="DV39" s="26">
        <v>0</v>
      </c>
      <c r="DW39" s="26">
        <v>0</v>
      </c>
      <c r="DX39" s="26">
        <v>0</v>
      </c>
      <c r="DY39" s="83"/>
      <c r="DZ39" s="66">
        <v>0.29166666666666702</v>
      </c>
      <c r="EA39" s="50">
        <v>0</v>
      </c>
      <c r="EB39" s="50">
        <v>0</v>
      </c>
      <c r="EC39" s="50">
        <v>0</v>
      </c>
      <c r="ED39" s="50">
        <v>146.16666666666666</v>
      </c>
      <c r="EE39" s="50">
        <v>174</v>
      </c>
      <c r="EF39" s="50">
        <v>81.099999999999994</v>
      </c>
      <c r="EG39" s="50">
        <v>101.93548387096774</v>
      </c>
      <c r="EH39" s="50">
        <v>76.064516129032256</v>
      </c>
      <c r="EI39" s="50">
        <v>262.03333333333336</v>
      </c>
      <c r="EJ39" s="50">
        <v>106.64516129032258</v>
      </c>
      <c r="EK39" s="50">
        <v>0</v>
      </c>
      <c r="EL39" s="50">
        <v>0</v>
      </c>
      <c r="EM39" s="83"/>
      <c r="EN39" s="27"/>
      <c r="EO39" s="66">
        <v>0.29166666666666702</v>
      </c>
      <c r="EP39" s="26">
        <v>0</v>
      </c>
      <c r="EQ39" s="26">
        <v>0</v>
      </c>
      <c r="ER39" s="26">
        <v>8.2258064516129039</v>
      </c>
      <c r="ES39" s="26">
        <v>54.366666666666667</v>
      </c>
      <c r="ET39" s="26">
        <v>146.51612903225808</v>
      </c>
      <c r="EU39" s="26">
        <v>145.73333333333332</v>
      </c>
      <c r="EV39" s="26">
        <v>168.06451612903226</v>
      </c>
      <c r="EW39" s="26">
        <v>83.677419354838705</v>
      </c>
      <c r="EX39" s="26">
        <v>37.700000000000003</v>
      </c>
      <c r="EY39" s="26">
        <v>0.16129032258064516</v>
      </c>
      <c r="EZ39" s="26">
        <v>0</v>
      </c>
      <c r="FA39" s="26">
        <v>0</v>
      </c>
      <c r="FC39" s="66">
        <v>0.29166666666666702</v>
      </c>
      <c r="FD39" s="26">
        <v>0</v>
      </c>
      <c r="FE39" s="26">
        <v>0</v>
      </c>
      <c r="FF39" s="26">
        <v>42.774193548387096</v>
      </c>
      <c r="FG39" s="26">
        <v>115.7</v>
      </c>
      <c r="FH39" s="26">
        <v>119.48387096774194</v>
      </c>
      <c r="FI39" s="26">
        <v>72.3</v>
      </c>
      <c r="FJ39" s="26">
        <v>72.774193548387103</v>
      </c>
      <c r="FK39" s="26">
        <v>42.838709677419352</v>
      </c>
      <c r="FL39" s="26">
        <v>32.733333333333334</v>
      </c>
      <c r="FM39" s="26">
        <v>10.419354838709678</v>
      </c>
      <c r="FN39" s="26">
        <v>0</v>
      </c>
      <c r="FO39" s="26">
        <v>0</v>
      </c>
      <c r="FQ39" s="66">
        <v>0.29166666666666702</v>
      </c>
      <c r="FR39" s="26">
        <v>0</v>
      </c>
      <c r="FS39" s="26">
        <v>0</v>
      </c>
      <c r="FT39" s="26">
        <v>0.4838709677419355</v>
      </c>
      <c r="FU39" s="26">
        <v>51.633333333333333</v>
      </c>
      <c r="FV39" s="26">
        <v>158.51612903225808</v>
      </c>
      <c r="FW39" s="26">
        <v>81.63333333333334</v>
      </c>
      <c r="FX39" s="26">
        <v>110.16129032258064</v>
      </c>
      <c r="FY39" s="26">
        <v>103.90322580645162</v>
      </c>
      <c r="FZ39" s="26">
        <v>26.466666666666665</v>
      </c>
      <c r="GA39" s="26">
        <v>0</v>
      </c>
      <c r="GB39" s="26">
        <v>0</v>
      </c>
      <c r="GC39" s="26">
        <v>0</v>
      </c>
      <c r="GE39" s="66">
        <v>0.29166666666666702</v>
      </c>
      <c r="GF39" s="26">
        <v>0</v>
      </c>
      <c r="GG39" s="26">
        <v>0</v>
      </c>
      <c r="GH39" s="26">
        <v>0</v>
      </c>
      <c r="GI39" s="26">
        <v>45.266666666666666</v>
      </c>
      <c r="GJ39" s="26">
        <v>100.12903225806451</v>
      </c>
      <c r="GK39" s="26">
        <v>127.66666666666667</v>
      </c>
      <c r="GL39" s="26">
        <v>51.903225806451616</v>
      </c>
      <c r="GM39" s="26">
        <v>35.645161290322584</v>
      </c>
      <c r="GN39" s="26">
        <v>1.1666666666666667</v>
      </c>
      <c r="GO39" s="26">
        <v>0</v>
      </c>
      <c r="GP39" s="26">
        <v>0</v>
      </c>
      <c r="GQ39" s="26">
        <v>0</v>
      </c>
      <c r="GS39" s="66">
        <v>0.29166666666666702</v>
      </c>
      <c r="GT39" s="26">
        <v>0</v>
      </c>
      <c r="GU39" s="26">
        <v>0</v>
      </c>
      <c r="GV39" s="26">
        <v>0.93548387096774188</v>
      </c>
      <c r="GW39" s="26">
        <v>41.166666666666664</v>
      </c>
      <c r="GX39" s="26">
        <v>140.93548387096774</v>
      </c>
      <c r="GY39" s="26">
        <v>142.26666666666668</v>
      </c>
      <c r="GZ39" s="26">
        <v>65.161290322580641</v>
      </c>
      <c r="HA39" s="26">
        <v>73.645161290322577</v>
      </c>
      <c r="HB39" s="26">
        <v>0</v>
      </c>
      <c r="HC39" s="26">
        <v>0</v>
      </c>
      <c r="HD39" s="26">
        <v>0</v>
      </c>
      <c r="HE39" s="26">
        <v>0</v>
      </c>
    </row>
    <row r="40" spans="4:213" ht="15.75" thickBot="1" x14ac:dyDescent="0.3">
      <c r="D40" s="239">
        <v>0.33333333333333298</v>
      </c>
      <c r="E40" s="243">
        <v>0</v>
      </c>
      <c r="F40" s="243">
        <v>2.2857142857142856</v>
      </c>
      <c r="G40" s="243">
        <v>139.2258064516129</v>
      </c>
      <c r="H40" s="243">
        <v>58.6</v>
      </c>
      <c r="I40" s="243">
        <v>166.83870967741936</v>
      </c>
      <c r="J40" s="243">
        <v>169.56666666666666</v>
      </c>
      <c r="K40" s="243">
        <v>191.80645161290323</v>
      </c>
      <c r="L40" s="243">
        <v>191.87096774193549</v>
      </c>
      <c r="M40" s="243">
        <v>71</v>
      </c>
      <c r="N40" s="243">
        <v>146.19354838709677</v>
      </c>
      <c r="O40" s="243">
        <v>33.166666666666664</v>
      </c>
      <c r="P40" s="243">
        <v>2.935483870967742</v>
      </c>
      <c r="Q40" s="83"/>
      <c r="R40" s="66">
        <v>0.33333333333333298</v>
      </c>
      <c r="S40" s="26">
        <v>0</v>
      </c>
      <c r="T40" s="26">
        <v>0</v>
      </c>
      <c r="U40" s="26">
        <v>43.354838709677416</v>
      </c>
      <c r="V40" s="26">
        <v>83.333333333333329</v>
      </c>
      <c r="W40" s="26">
        <v>52.87096774193548</v>
      </c>
      <c r="X40" s="26">
        <v>104.56666666666666</v>
      </c>
      <c r="Y40" s="26">
        <v>107.48387096774194</v>
      </c>
      <c r="Z40" s="26">
        <v>78.41935483870968</v>
      </c>
      <c r="AA40" s="26">
        <v>41.633333333333333</v>
      </c>
      <c r="AB40" s="26">
        <v>13.161290322580646</v>
      </c>
      <c r="AC40" s="26">
        <v>0</v>
      </c>
      <c r="AD40" s="26">
        <v>0</v>
      </c>
      <c r="AE40" s="18"/>
      <c r="AF40" s="66">
        <v>0.33333333333333298</v>
      </c>
      <c r="AG40" s="26">
        <v>0</v>
      </c>
      <c r="AH40" s="26">
        <v>0</v>
      </c>
      <c r="AI40" s="26">
        <v>34.516129032258064</v>
      </c>
      <c r="AJ40" s="26">
        <v>114.2</v>
      </c>
      <c r="AK40" s="26">
        <v>152.83870967741936</v>
      </c>
      <c r="AL40" s="26">
        <v>115.2</v>
      </c>
      <c r="AM40" s="26">
        <v>76.387096774193552</v>
      </c>
      <c r="AN40" s="26">
        <v>102.61290322580645</v>
      </c>
      <c r="AO40" s="26">
        <v>86.566666666666663</v>
      </c>
      <c r="AP40" s="26">
        <v>5.5483870967741939</v>
      </c>
      <c r="AQ40" s="26">
        <v>0</v>
      </c>
      <c r="AR40" s="26">
        <v>0</v>
      </c>
      <c r="AT40" s="66">
        <v>0.33333333333333298</v>
      </c>
      <c r="AU40" s="26">
        <v>0</v>
      </c>
      <c r="AV40" s="26">
        <v>0</v>
      </c>
      <c r="AW40" s="26">
        <v>16.741935483870968</v>
      </c>
      <c r="AX40" s="26">
        <v>56.366666666666667</v>
      </c>
      <c r="AY40" s="26">
        <v>259</v>
      </c>
      <c r="AZ40" s="26">
        <v>117.83333333333333</v>
      </c>
      <c r="BA40" s="26">
        <v>44.516129032258064</v>
      </c>
      <c r="BB40" s="26">
        <v>76.774193548387103</v>
      </c>
      <c r="BC40" s="26">
        <v>54.7</v>
      </c>
      <c r="BD40" s="26">
        <v>9</v>
      </c>
      <c r="BE40" s="26">
        <v>0</v>
      </c>
      <c r="BF40" s="26">
        <v>0</v>
      </c>
      <c r="BH40" s="66">
        <v>0.33333333333333298</v>
      </c>
      <c r="BI40" s="26">
        <v>0</v>
      </c>
      <c r="BJ40" s="26">
        <v>0</v>
      </c>
      <c r="BK40" s="26">
        <v>54.451612903225808</v>
      </c>
      <c r="BL40" s="26">
        <v>104.26666666666667</v>
      </c>
      <c r="BM40" s="26">
        <v>131.90322580645162</v>
      </c>
      <c r="BN40" s="26">
        <v>146.9</v>
      </c>
      <c r="BO40" s="26">
        <v>128.51612903225808</v>
      </c>
      <c r="BP40" s="26">
        <v>120.74193548387096</v>
      </c>
      <c r="BQ40" s="26">
        <v>59.6</v>
      </c>
      <c r="BR40" s="26">
        <v>22.129032258064516</v>
      </c>
      <c r="BS40" s="26">
        <v>0</v>
      </c>
      <c r="BT40" s="26">
        <v>0</v>
      </c>
      <c r="BU40" s="27"/>
      <c r="BV40" s="66">
        <v>0.33333333333333298</v>
      </c>
      <c r="BW40" s="26">
        <v>0</v>
      </c>
      <c r="BX40" s="26">
        <v>0</v>
      </c>
      <c r="BY40" s="26">
        <v>48.29032258064516</v>
      </c>
      <c r="BZ40" s="26">
        <v>146.36666666666667</v>
      </c>
      <c r="CA40" s="26">
        <v>215.38709677419354</v>
      </c>
      <c r="CB40" s="26">
        <v>148</v>
      </c>
      <c r="CC40" s="26">
        <v>163.06451612903226</v>
      </c>
      <c r="CD40" s="26">
        <v>179.41935483870967</v>
      </c>
      <c r="CE40" s="26">
        <v>89.86666666666666</v>
      </c>
      <c r="CF40" s="26">
        <v>11.838709677419354</v>
      </c>
      <c r="CG40" s="26">
        <v>0</v>
      </c>
      <c r="CH40" s="26">
        <v>0</v>
      </c>
      <c r="CI40" s="18"/>
      <c r="CJ40" s="66">
        <v>0.33333333333333298</v>
      </c>
      <c r="CK40" s="26">
        <v>0</v>
      </c>
      <c r="CL40" s="26">
        <v>0</v>
      </c>
      <c r="CM40" s="26">
        <v>68.774193548387103</v>
      </c>
      <c r="CN40" s="26">
        <v>256.56666666666666</v>
      </c>
      <c r="CO40" s="26">
        <v>252.93548387096774</v>
      </c>
      <c r="CP40" s="26">
        <v>177.43333333333334</v>
      </c>
      <c r="CQ40" s="26">
        <v>157.83870967741936</v>
      </c>
      <c r="CR40" s="26">
        <v>160.67741935483872</v>
      </c>
      <c r="CS40" s="26">
        <v>154.46666666666667</v>
      </c>
      <c r="CT40" s="26">
        <v>90.096774193548384</v>
      </c>
      <c r="CU40" s="26">
        <v>0</v>
      </c>
      <c r="CV40" s="26">
        <v>0</v>
      </c>
      <c r="CW40" s="83"/>
      <c r="DL40" s="66">
        <v>0.33333333333333298</v>
      </c>
      <c r="DM40" s="26">
        <v>0</v>
      </c>
      <c r="DN40" s="26">
        <v>0</v>
      </c>
      <c r="DO40" s="26">
        <v>54.41935483870968</v>
      </c>
      <c r="DP40" s="26">
        <v>128.46666666666667</v>
      </c>
      <c r="DQ40" s="26">
        <v>238.25806451612902</v>
      </c>
      <c r="DR40" s="26">
        <v>126.13333333333334</v>
      </c>
      <c r="DS40" s="26">
        <v>199.96774193548387</v>
      </c>
      <c r="DT40" s="26">
        <v>138.16129032258064</v>
      </c>
      <c r="DU40" s="26">
        <v>77.933333333333337</v>
      </c>
      <c r="DV40" s="26">
        <v>17.161290322580644</v>
      </c>
      <c r="DW40" s="26">
        <v>0</v>
      </c>
      <c r="DX40" s="26">
        <v>0</v>
      </c>
      <c r="DY40" s="83"/>
      <c r="DZ40" s="66">
        <v>0.33333333333333298</v>
      </c>
      <c r="EA40" s="50">
        <v>0</v>
      </c>
      <c r="EB40" s="50">
        <v>0</v>
      </c>
      <c r="EC40" s="50">
        <v>75.41935483870968</v>
      </c>
      <c r="ED40" s="50">
        <v>199.4</v>
      </c>
      <c r="EE40" s="50">
        <v>212.25806451612902</v>
      </c>
      <c r="EF40" s="50">
        <v>96.166666666666671</v>
      </c>
      <c r="EG40" s="50">
        <v>170.09677419354838</v>
      </c>
      <c r="EH40" s="50">
        <v>126.35483870967742</v>
      </c>
      <c r="EI40" s="50">
        <v>236.93333333333334</v>
      </c>
      <c r="EJ40" s="50">
        <v>122.25806451612904</v>
      </c>
      <c r="EK40" s="50">
        <v>30.166666666666668</v>
      </c>
      <c r="EL40" s="50">
        <v>0</v>
      </c>
      <c r="EM40" s="83"/>
      <c r="EN40" s="27"/>
      <c r="EO40" s="66">
        <v>0.33333333333333298</v>
      </c>
      <c r="EP40" s="26">
        <v>0</v>
      </c>
      <c r="EQ40" s="26">
        <v>10.321428571428571</v>
      </c>
      <c r="ER40" s="26">
        <v>52.064516129032256</v>
      </c>
      <c r="ES40" s="26">
        <v>105.73333333333333</v>
      </c>
      <c r="ET40" s="26">
        <v>251.2258064516129</v>
      </c>
      <c r="EU40" s="26">
        <v>176.73333333333332</v>
      </c>
      <c r="EV40" s="26">
        <v>260.41935483870969</v>
      </c>
      <c r="EW40" s="26">
        <v>126.09677419354838</v>
      </c>
      <c r="EX40" s="26">
        <v>117.83333333333333</v>
      </c>
      <c r="EY40" s="26">
        <v>51.612903225806448</v>
      </c>
      <c r="EZ40" s="26">
        <v>0</v>
      </c>
      <c r="FA40" s="26">
        <v>0</v>
      </c>
      <c r="FC40" s="66">
        <v>0.33333333333333298</v>
      </c>
      <c r="FD40" s="26">
        <v>0</v>
      </c>
      <c r="FE40" s="26">
        <v>4.7142857142857144</v>
      </c>
      <c r="FF40" s="26">
        <v>112.16129032258064</v>
      </c>
      <c r="FG40" s="26">
        <v>182.76666666666668</v>
      </c>
      <c r="FH40" s="26">
        <v>168.58064516129033</v>
      </c>
      <c r="FI40" s="26">
        <v>111.43333333333334</v>
      </c>
      <c r="FJ40" s="26">
        <v>80.548387096774192</v>
      </c>
      <c r="FK40" s="26">
        <v>59.322580645161288</v>
      </c>
      <c r="FL40" s="26">
        <v>66.233333333333334</v>
      </c>
      <c r="FM40" s="26">
        <v>36.41935483870968</v>
      </c>
      <c r="FN40" s="26">
        <v>0.73333333333333328</v>
      </c>
      <c r="FO40" s="26">
        <v>1.6129032258064515</v>
      </c>
      <c r="FQ40" s="66">
        <v>0.33333333333333298</v>
      </c>
      <c r="FR40" s="26">
        <v>0</v>
      </c>
      <c r="FS40" s="26">
        <v>0</v>
      </c>
      <c r="FT40" s="26">
        <v>34.12903225806452</v>
      </c>
      <c r="FU40" s="26">
        <v>137.80000000000001</v>
      </c>
      <c r="FV40" s="26">
        <v>224.83870967741936</v>
      </c>
      <c r="FW40" s="26">
        <v>129.03333333333333</v>
      </c>
      <c r="FX40" s="26">
        <v>182.09677419354838</v>
      </c>
      <c r="FY40" s="26">
        <v>176.54838709677421</v>
      </c>
      <c r="FZ40" s="26">
        <v>120.2</v>
      </c>
      <c r="GA40" s="26">
        <v>63.838709677419352</v>
      </c>
      <c r="GB40" s="26">
        <v>4.833333333333333</v>
      </c>
      <c r="GC40" s="26">
        <v>0</v>
      </c>
      <c r="GE40" s="66">
        <v>0.33333333333333298</v>
      </c>
      <c r="GF40" s="26">
        <v>0</v>
      </c>
      <c r="GG40" s="26">
        <v>0</v>
      </c>
      <c r="GH40" s="26">
        <v>22.387096774193548</v>
      </c>
      <c r="GI40" s="26">
        <v>149.43333333333334</v>
      </c>
      <c r="GJ40" s="26">
        <v>161.74193548387098</v>
      </c>
      <c r="GK40" s="26">
        <v>192.43333333333334</v>
      </c>
      <c r="GL40" s="26">
        <v>109.06451612903226</v>
      </c>
      <c r="GM40" s="26">
        <v>64.451612903225808</v>
      </c>
      <c r="GN40" s="26">
        <v>63.6</v>
      </c>
      <c r="GO40" s="26">
        <v>4.387096774193548</v>
      </c>
      <c r="GP40" s="26">
        <v>0</v>
      </c>
      <c r="GQ40" s="26">
        <v>0</v>
      </c>
      <c r="GS40" s="66">
        <v>0.33333333333333298</v>
      </c>
      <c r="GT40" s="26">
        <v>0</v>
      </c>
      <c r="GU40" s="26">
        <v>0</v>
      </c>
      <c r="GV40" s="26">
        <v>32.258064516129032</v>
      </c>
      <c r="GW40" s="26">
        <v>152.6</v>
      </c>
      <c r="GX40" s="26">
        <v>204.64516129032259</v>
      </c>
      <c r="GY40" s="26">
        <v>182.53333333333333</v>
      </c>
      <c r="GZ40" s="26">
        <v>91.838709677419359</v>
      </c>
      <c r="HA40" s="26">
        <v>139.16129032258064</v>
      </c>
      <c r="HB40" s="26">
        <v>23.6</v>
      </c>
      <c r="HC40" s="26">
        <v>4.064516129032258</v>
      </c>
      <c r="HD40" s="26">
        <v>0</v>
      </c>
      <c r="HE40" s="26">
        <v>0</v>
      </c>
    </row>
    <row r="41" spans="4:213" ht="15.75" thickBot="1" x14ac:dyDescent="0.3">
      <c r="D41" s="239">
        <v>0.375</v>
      </c>
      <c r="E41" s="243">
        <v>0.64516129032258063</v>
      </c>
      <c r="F41" s="243">
        <v>58.25</v>
      </c>
      <c r="G41" s="243">
        <v>209.87096774193549</v>
      </c>
      <c r="H41" s="243">
        <v>93.3</v>
      </c>
      <c r="I41" s="243">
        <v>185.32258064516128</v>
      </c>
      <c r="J41" s="243">
        <v>281.2</v>
      </c>
      <c r="K41" s="243">
        <v>193.2258064516129</v>
      </c>
      <c r="L41" s="243">
        <v>234.29032258064515</v>
      </c>
      <c r="M41" s="243">
        <v>120.56666666666666</v>
      </c>
      <c r="N41" s="243">
        <v>144.41935483870967</v>
      </c>
      <c r="O41" s="243">
        <v>64.666666666666671</v>
      </c>
      <c r="P41" s="243">
        <v>33.935483870967744</v>
      </c>
      <c r="Q41" s="83"/>
      <c r="R41" s="66">
        <v>0.375</v>
      </c>
      <c r="S41" s="26">
        <v>0</v>
      </c>
      <c r="T41" s="26">
        <v>36.035714285714285</v>
      </c>
      <c r="U41" s="26">
        <v>84.870967741935488</v>
      </c>
      <c r="V41" s="26">
        <v>133.23333333333332</v>
      </c>
      <c r="W41" s="26">
        <v>101.7741935483871</v>
      </c>
      <c r="X41" s="26">
        <v>157.26666666666668</v>
      </c>
      <c r="Y41" s="26">
        <v>177.48387096774192</v>
      </c>
      <c r="Z41" s="26">
        <v>134.19354838709677</v>
      </c>
      <c r="AA41" s="26">
        <v>97.033333333333331</v>
      </c>
      <c r="AB41" s="26">
        <v>92.290322580645167</v>
      </c>
      <c r="AC41" s="26">
        <v>22.366666666666667</v>
      </c>
      <c r="AD41" s="26">
        <v>0</v>
      </c>
      <c r="AE41" s="18"/>
      <c r="AF41" s="66">
        <v>0.375</v>
      </c>
      <c r="AG41" s="26">
        <v>0</v>
      </c>
      <c r="AH41" s="26">
        <v>40.178571428571431</v>
      </c>
      <c r="AI41" s="26">
        <v>101.48387096774194</v>
      </c>
      <c r="AJ41" s="26">
        <v>158.56666666666666</v>
      </c>
      <c r="AK41" s="26">
        <v>193.25806451612902</v>
      </c>
      <c r="AL41" s="26">
        <v>124.66666666666667</v>
      </c>
      <c r="AM41" s="26">
        <v>118.2258064516129</v>
      </c>
      <c r="AN41" s="26">
        <v>119</v>
      </c>
      <c r="AO41" s="26">
        <v>135.66666666666666</v>
      </c>
      <c r="AP41" s="26">
        <v>50.967741935483872</v>
      </c>
      <c r="AQ41" s="26">
        <v>21.433333333333334</v>
      </c>
      <c r="AR41" s="26">
        <v>0</v>
      </c>
      <c r="AT41" s="66">
        <v>0.375</v>
      </c>
      <c r="AU41" s="26">
        <v>0</v>
      </c>
      <c r="AV41" s="26">
        <v>18.892857142857142</v>
      </c>
      <c r="AW41" s="26">
        <v>82.612903225806448</v>
      </c>
      <c r="AX41" s="26">
        <v>85.36666666666666</v>
      </c>
      <c r="AY41" s="26">
        <v>332.93548387096774</v>
      </c>
      <c r="AZ41" s="26">
        <v>153.33333333333334</v>
      </c>
      <c r="BA41" s="26">
        <v>88.870967741935488</v>
      </c>
      <c r="BB41" s="26">
        <v>125.19354838709677</v>
      </c>
      <c r="BC41" s="26">
        <v>104.53333333333333</v>
      </c>
      <c r="BD41" s="26">
        <v>68.129032258064512</v>
      </c>
      <c r="BE41" s="26">
        <v>17.5</v>
      </c>
      <c r="BF41" s="26">
        <v>0</v>
      </c>
      <c r="BH41" s="66">
        <v>0.375</v>
      </c>
      <c r="BI41" s="26">
        <v>1.3548387096774193</v>
      </c>
      <c r="BJ41" s="26">
        <v>38.892857142857146</v>
      </c>
      <c r="BK41" s="26">
        <v>110.35483870967742</v>
      </c>
      <c r="BL41" s="26">
        <v>178.46666666666667</v>
      </c>
      <c r="BM41" s="26">
        <v>205.45161290322579</v>
      </c>
      <c r="BN41" s="26">
        <v>227.53333333333333</v>
      </c>
      <c r="BO41" s="26">
        <v>183.64516129032259</v>
      </c>
      <c r="BP41" s="26">
        <v>191.67741935483872</v>
      </c>
      <c r="BQ41" s="26">
        <v>120.2</v>
      </c>
      <c r="BR41" s="26">
        <v>90.870967741935488</v>
      </c>
      <c r="BS41" s="26">
        <v>43.56666666666667</v>
      </c>
      <c r="BT41" s="26">
        <v>0</v>
      </c>
      <c r="BU41" s="27"/>
      <c r="BV41" s="66">
        <v>0.375</v>
      </c>
      <c r="BW41" s="26">
        <v>0</v>
      </c>
      <c r="BX41" s="26">
        <v>57.428571428571431</v>
      </c>
      <c r="BY41" s="26">
        <v>153.87096774193549</v>
      </c>
      <c r="BZ41" s="26">
        <v>228.36666666666667</v>
      </c>
      <c r="CA41" s="26">
        <v>306.29032258064518</v>
      </c>
      <c r="CB41" s="26">
        <v>225.53333333333333</v>
      </c>
      <c r="CC41" s="26">
        <v>256.41935483870969</v>
      </c>
      <c r="CD41" s="26">
        <v>323.09677419354841</v>
      </c>
      <c r="CE41" s="26">
        <v>196.63333333333333</v>
      </c>
      <c r="CF41" s="26">
        <v>64.161290322580641</v>
      </c>
      <c r="CG41" s="26">
        <v>28.833333333333332</v>
      </c>
      <c r="CH41" s="26">
        <v>0.16129032258064516</v>
      </c>
      <c r="CI41" s="18"/>
      <c r="CJ41" s="66">
        <v>0.375</v>
      </c>
      <c r="CK41" s="26">
        <v>0</v>
      </c>
      <c r="CL41" s="26">
        <v>54.142857142857146</v>
      </c>
      <c r="CM41" s="26">
        <v>92.354838709677423</v>
      </c>
      <c r="CN41" s="26">
        <v>315.73333333333335</v>
      </c>
      <c r="CO41" s="26">
        <v>272.58064516129031</v>
      </c>
      <c r="CP41" s="26">
        <v>175.3</v>
      </c>
      <c r="CQ41" s="26">
        <v>212.70967741935485</v>
      </c>
      <c r="CR41" s="26">
        <v>209.2258064516129</v>
      </c>
      <c r="CS41" s="26">
        <v>176.76666666666668</v>
      </c>
      <c r="CT41" s="26">
        <v>238.67741935483872</v>
      </c>
      <c r="CU41" s="26">
        <v>63.033333333333331</v>
      </c>
      <c r="CV41" s="26">
        <v>0</v>
      </c>
      <c r="CW41" s="83"/>
      <c r="DL41" s="66">
        <v>0.375</v>
      </c>
      <c r="DM41" s="26">
        <v>3.3870967741935485</v>
      </c>
      <c r="DN41" s="26">
        <v>41.321428571428569</v>
      </c>
      <c r="DO41" s="26">
        <v>111.09677419354838</v>
      </c>
      <c r="DP41" s="26">
        <v>165.93333333333334</v>
      </c>
      <c r="DQ41" s="26">
        <v>266.35483870967744</v>
      </c>
      <c r="DR41" s="26">
        <v>190.16666666666666</v>
      </c>
      <c r="DS41" s="26">
        <v>238.51612903225808</v>
      </c>
      <c r="DT41" s="26">
        <v>199.96774193548387</v>
      </c>
      <c r="DU41" s="26">
        <v>134.23333333333332</v>
      </c>
      <c r="DV41" s="26">
        <v>72.258064516129039</v>
      </c>
      <c r="DW41" s="26">
        <v>30.8</v>
      </c>
      <c r="DX41" s="26">
        <v>0</v>
      </c>
      <c r="DY41" s="83"/>
      <c r="DZ41" s="66">
        <v>0.375</v>
      </c>
      <c r="EA41" s="50">
        <v>0</v>
      </c>
      <c r="EB41" s="50">
        <v>29.035714285714285</v>
      </c>
      <c r="EC41" s="50">
        <v>190.32258064516128</v>
      </c>
      <c r="ED41" s="50">
        <v>275</v>
      </c>
      <c r="EE41" s="50">
        <v>192.16129032258064</v>
      </c>
      <c r="EF41" s="50">
        <v>113</v>
      </c>
      <c r="EG41" s="50">
        <v>184.25806451612902</v>
      </c>
      <c r="EH41" s="50">
        <v>163.41935483870967</v>
      </c>
      <c r="EI41" s="50">
        <v>240.26666666666668</v>
      </c>
      <c r="EJ41" s="50">
        <v>123.2258064516129</v>
      </c>
      <c r="EK41" s="50">
        <v>118.6</v>
      </c>
      <c r="EL41" s="50">
        <v>42.12903225806452</v>
      </c>
      <c r="EM41" s="83"/>
      <c r="EN41" s="27"/>
      <c r="EO41" s="66">
        <v>0.375</v>
      </c>
      <c r="EP41" s="26">
        <v>11.419354838709678</v>
      </c>
      <c r="EQ41" s="26">
        <v>61.857142857142854</v>
      </c>
      <c r="ER41" s="26">
        <v>103.19354838709677</v>
      </c>
      <c r="ES41" s="26">
        <v>126.23333333333333</v>
      </c>
      <c r="ET41" s="26">
        <v>315.54838709677421</v>
      </c>
      <c r="EU41" s="26">
        <v>225.7</v>
      </c>
      <c r="EV41" s="26">
        <v>251.29032258064515</v>
      </c>
      <c r="EW41" s="26">
        <v>186</v>
      </c>
      <c r="EX41" s="26">
        <v>218.2</v>
      </c>
      <c r="EY41" s="26">
        <v>158.51612903225808</v>
      </c>
      <c r="EZ41" s="26">
        <v>46.3</v>
      </c>
      <c r="FA41" s="26">
        <v>1.1290322580645162</v>
      </c>
      <c r="FC41" s="66">
        <v>0.375</v>
      </c>
      <c r="FD41" s="26">
        <v>3.7096774193548385</v>
      </c>
      <c r="FE41" s="26">
        <v>37.285714285714285</v>
      </c>
      <c r="FF41" s="26">
        <v>170.19354838709677</v>
      </c>
      <c r="FG41" s="26">
        <v>221.4</v>
      </c>
      <c r="FH41" s="26">
        <v>210.19354838709677</v>
      </c>
      <c r="FI41" s="26">
        <v>152.43333333333334</v>
      </c>
      <c r="FJ41" s="26">
        <v>83.709677419354833</v>
      </c>
      <c r="FK41" s="26">
        <v>75.193548387096769</v>
      </c>
      <c r="FL41" s="26">
        <v>100.06666666666666</v>
      </c>
      <c r="FM41" s="26">
        <v>74.387096774193552</v>
      </c>
      <c r="FN41" s="26">
        <v>10.166666666666666</v>
      </c>
      <c r="FO41" s="26">
        <v>2.129032258064516</v>
      </c>
      <c r="FQ41" s="66">
        <v>0.375</v>
      </c>
      <c r="FR41" s="26">
        <v>17.225806451612904</v>
      </c>
      <c r="FS41" s="26">
        <v>65.25</v>
      </c>
      <c r="FT41" s="26">
        <v>77.129032258064512</v>
      </c>
      <c r="FU41" s="26">
        <v>224.53333333333333</v>
      </c>
      <c r="FV41" s="26">
        <v>272.61290322580646</v>
      </c>
      <c r="FW41" s="26">
        <v>170.33333333333334</v>
      </c>
      <c r="FX41" s="26">
        <v>243.70967741935485</v>
      </c>
      <c r="FY41" s="26">
        <v>250.61290322580646</v>
      </c>
      <c r="FZ41" s="26">
        <v>167.7</v>
      </c>
      <c r="GA41" s="26">
        <v>155.67741935483872</v>
      </c>
      <c r="GB41" s="26">
        <v>40.366666666666667</v>
      </c>
      <c r="GC41" s="26">
        <v>4.806451612903226</v>
      </c>
      <c r="GE41" s="66">
        <v>0.375</v>
      </c>
      <c r="GF41" s="26">
        <v>0</v>
      </c>
      <c r="GG41" s="26">
        <v>21.464285714285715</v>
      </c>
      <c r="GH41" s="26">
        <v>84.290322580645167</v>
      </c>
      <c r="GI41" s="26">
        <v>245.43333333333334</v>
      </c>
      <c r="GJ41" s="26">
        <v>235.29032258064515</v>
      </c>
      <c r="GK41" s="26">
        <v>288.3</v>
      </c>
      <c r="GL41" s="26">
        <v>160.12903225806451</v>
      </c>
      <c r="GM41" s="26">
        <v>94.516129032258064</v>
      </c>
      <c r="GN41" s="26">
        <v>109.53333333333333</v>
      </c>
      <c r="GO41" s="26">
        <v>49.967741935483872</v>
      </c>
      <c r="GP41" s="26">
        <v>3.5333333333333332</v>
      </c>
      <c r="GQ41" s="26">
        <v>0</v>
      </c>
      <c r="GS41" s="66">
        <v>0.375</v>
      </c>
      <c r="GT41" s="26">
        <v>0</v>
      </c>
      <c r="GU41" s="26">
        <v>15.857142857142858</v>
      </c>
      <c r="GV41" s="26">
        <v>90.290322580645167</v>
      </c>
      <c r="GW41" s="26">
        <v>260.73333333333335</v>
      </c>
      <c r="GX41" s="26">
        <v>249.70967741935485</v>
      </c>
      <c r="GY41" s="26">
        <v>219.33333333333334</v>
      </c>
      <c r="GZ41" s="26">
        <v>137.41935483870967</v>
      </c>
      <c r="HA41" s="26">
        <v>197.38709677419354</v>
      </c>
      <c r="HB41" s="26">
        <v>72.033333333333331</v>
      </c>
      <c r="HC41" s="26">
        <v>55.70967741935484</v>
      </c>
      <c r="HD41" s="26">
        <v>5.9666666666666668</v>
      </c>
      <c r="HE41" s="26">
        <v>0</v>
      </c>
    </row>
    <row r="42" spans="4:213" ht="15.75" thickBot="1" x14ac:dyDescent="0.3">
      <c r="D42" s="239">
        <v>0.41666666666666702</v>
      </c>
      <c r="E42" s="243">
        <v>51.193548387096776</v>
      </c>
      <c r="F42" s="243">
        <v>111.5</v>
      </c>
      <c r="G42" s="243">
        <v>258.77419354838707</v>
      </c>
      <c r="H42" s="243">
        <v>129.63333333333333</v>
      </c>
      <c r="I42" s="243">
        <v>515.51612903225805</v>
      </c>
      <c r="J42" s="243">
        <v>497.03333333333336</v>
      </c>
      <c r="K42" s="243">
        <v>532.45161290322585</v>
      </c>
      <c r="L42" s="243">
        <v>495.90322580645159</v>
      </c>
      <c r="M42" s="243">
        <v>135.56666666666666</v>
      </c>
      <c r="N42" s="243">
        <v>156.51612903225808</v>
      </c>
      <c r="O42" s="243">
        <v>97.433333333333337</v>
      </c>
      <c r="P42" s="243">
        <v>79</v>
      </c>
      <c r="Q42" s="83"/>
      <c r="R42" s="66">
        <v>0.41666666666666702</v>
      </c>
      <c r="S42" s="26">
        <v>33.41935483870968</v>
      </c>
      <c r="T42" s="26">
        <v>95.571428571428569</v>
      </c>
      <c r="U42" s="26">
        <v>145.41935483870967</v>
      </c>
      <c r="V42" s="26">
        <v>173.26666666666668</v>
      </c>
      <c r="W42" s="26">
        <v>129.32258064516128</v>
      </c>
      <c r="X42" s="26">
        <v>151.13333333333333</v>
      </c>
      <c r="Y42" s="26">
        <v>203.58064516129033</v>
      </c>
      <c r="Z42" s="26">
        <v>149.74193548387098</v>
      </c>
      <c r="AA42" s="26">
        <v>139.83333333333334</v>
      </c>
      <c r="AB42" s="26">
        <v>164.45161290322579</v>
      </c>
      <c r="AC42" s="26">
        <v>85.333333333333329</v>
      </c>
      <c r="AD42" s="26">
        <v>26.516129032258064</v>
      </c>
      <c r="AE42" s="18"/>
      <c r="AF42" s="66">
        <v>0.41666666666666702</v>
      </c>
      <c r="AG42" s="26">
        <v>23.838709677419356</v>
      </c>
      <c r="AH42" s="26">
        <v>101.07142857142857</v>
      </c>
      <c r="AI42" s="26">
        <v>149.80645161290323</v>
      </c>
      <c r="AJ42" s="26">
        <v>201.26666666666668</v>
      </c>
      <c r="AK42" s="26">
        <v>242.32258064516128</v>
      </c>
      <c r="AL42" s="26">
        <v>155.69999999999999</v>
      </c>
      <c r="AM42" s="26">
        <v>167.25806451612902</v>
      </c>
      <c r="AN42" s="26">
        <v>140.70967741935485</v>
      </c>
      <c r="AO42" s="26">
        <v>179.13333333333333</v>
      </c>
      <c r="AP42" s="26">
        <v>84.129032258064512</v>
      </c>
      <c r="AQ42" s="26">
        <v>66.7</v>
      </c>
      <c r="AR42" s="26">
        <v>47.225806451612904</v>
      </c>
      <c r="AT42" s="66">
        <v>0.41666666666666702</v>
      </c>
      <c r="AU42" s="26">
        <v>27.774193548387096</v>
      </c>
      <c r="AV42" s="26">
        <v>69.178571428571431</v>
      </c>
      <c r="AW42" s="26">
        <v>131.32258064516128</v>
      </c>
      <c r="AX42" s="26">
        <v>94.2</v>
      </c>
      <c r="AY42" s="26">
        <v>301.90322580645159</v>
      </c>
      <c r="AZ42" s="26">
        <v>157.93333333333334</v>
      </c>
      <c r="BA42" s="26">
        <v>126.6774193548387</v>
      </c>
      <c r="BB42" s="26">
        <v>140.58064516129033</v>
      </c>
      <c r="BC42" s="26">
        <v>105.13333333333334</v>
      </c>
      <c r="BD42" s="26">
        <v>127</v>
      </c>
      <c r="BE42" s="26">
        <v>72.566666666666663</v>
      </c>
      <c r="BF42" s="26">
        <v>21.451612903225808</v>
      </c>
      <c r="BH42" s="66">
        <v>0.41666666666666702</v>
      </c>
      <c r="BI42" s="26">
        <v>39.645161290322584</v>
      </c>
      <c r="BJ42" s="26">
        <v>109.39285714285714</v>
      </c>
      <c r="BK42" s="26">
        <v>172.61290322580646</v>
      </c>
      <c r="BL42" s="26">
        <v>233.16666666666666</v>
      </c>
      <c r="BM42" s="26">
        <v>232.7741935483871</v>
      </c>
      <c r="BN42" s="26">
        <v>271.8</v>
      </c>
      <c r="BO42" s="26">
        <v>250.41935483870967</v>
      </c>
      <c r="BP42" s="26">
        <v>240.16129032258064</v>
      </c>
      <c r="BQ42" s="26">
        <v>190.96666666666667</v>
      </c>
      <c r="BR42" s="26">
        <v>177.83870967741936</v>
      </c>
      <c r="BS42" s="26">
        <v>121.26666666666667</v>
      </c>
      <c r="BT42" s="26">
        <v>27.29032258064516</v>
      </c>
      <c r="BU42" s="27"/>
      <c r="BV42" s="66">
        <v>0.41666666666666702</v>
      </c>
      <c r="BW42" s="26">
        <v>32.41935483870968</v>
      </c>
      <c r="BX42" s="26">
        <v>139.85714285714286</v>
      </c>
      <c r="BY42" s="26">
        <v>256.70967741935482</v>
      </c>
      <c r="BZ42" s="26">
        <v>342.96666666666664</v>
      </c>
      <c r="CA42" s="26">
        <v>353.74193548387098</v>
      </c>
      <c r="CB42" s="26">
        <v>277</v>
      </c>
      <c r="CC42" s="26">
        <v>300.67741935483872</v>
      </c>
      <c r="CD42" s="26">
        <v>383.48387096774195</v>
      </c>
      <c r="CE42" s="26">
        <v>274.53333333333336</v>
      </c>
      <c r="CF42" s="26">
        <v>138.61290322580646</v>
      </c>
      <c r="CG42" s="26">
        <v>79.066666666666663</v>
      </c>
      <c r="CH42" s="26">
        <v>39.225806451612904</v>
      </c>
      <c r="CI42" s="18"/>
      <c r="CJ42" s="66">
        <v>0.41666666666666702</v>
      </c>
      <c r="CK42" s="26">
        <v>46.29032258064516</v>
      </c>
      <c r="CL42" s="26">
        <v>152.46428571428572</v>
      </c>
      <c r="CM42" s="26">
        <v>160.2258064516129</v>
      </c>
      <c r="CN42" s="26">
        <v>343.6</v>
      </c>
      <c r="CO42" s="26">
        <v>279.80645161290323</v>
      </c>
      <c r="CP42" s="26">
        <v>177.46666666666667</v>
      </c>
      <c r="CQ42" s="26">
        <v>217.45161290322579</v>
      </c>
      <c r="CR42" s="26">
        <v>239.45161290322579</v>
      </c>
      <c r="CS42" s="26">
        <v>218.33333333333334</v>
      </c>
      <c r="CT42" s="26">
        <v>267.58064516129031</v>
      </c>
      <c r="CU42" s="26">
        <v>107.56666666666666</v>
      </c>
      <c r="CV42" s="26">
        <v>41.741935483870968</v>
      </c>
      <c r="CW42" s="83"/>
      <c r="DL42" s="66">
        <v>0.41666666666666702</v>
      </c>
      <c r="DM42" s="26">
        <v>48.58064516129032</v>
      </c>
      <c r="DN42" s="26">
        <v>106.64285714285714</v>
      </c>
      <c r="DO42" s="26">
        <v>115.12903225806451</v>
      </c>
      <c r="DP42" s="26">
        <v>176.16666666666666</v>
      </c>
      <c r="DQ42" s="26">
        <v>286.09677419354841</v>
      </c>
      <c r="DR42" s="26">
        <v>205.7</v>
      </c>
      <c r="DS42" s="26">
        <v>232.51612903225808</v>
      </c>
      <c r="DT42" s="26">
        <v>239.80645161290323</v>
      </c>
      <c r="DU42" s="26">
        <v>146</v>
      </c>
      <c r="DV42" s="26">
        <v>134.83870967741936</v>
      </c>
      <c r="DW42" s="26">
        <v>63.56666666666667</v>
      </c>
      <c r="DX42" s="26">
        <v>40.612903225806448</v>
      </c>
      <c r="DY42" s="83"/>
      <c r="DZ42" s="66">
        <v>0.41666666666666702</v>
      </c>
      <c r="EA42" s="50">
        <v>37.225806451612904</v>
      </c>
      <c r="EB42" s="50">
        <v>176.10714285714286</v>
      </c>
      <c r="EC42" s="50">
        <v>205.12903225806451</v>
      </c>
      <c r="ED42" s="50">
        <v>354.63333333333333</v>
      </c>
      <c r="EE42" s="50">
        <v>195.74193548387098</v>
      </c>
      <c r="EF42" s="50">
        <v>142.19999999999999</v>
      </c>
      <c r="EG42" s="50">
        <v>222.03225806451613</v>
      </c>
      <c r="EH42" s="50">
        <v>183.32258064516128</v>
      </c>
      <c r="EI42" s="50">
        <v>255.4</v>
      </c>
      <c r="EJ42" s="50">
        <v>155.32258064516128</v>
      </c>
      <c r="EK42" s="50">
        <v>124.96666666666667</v>
      </c>
      <c r="EL42" s="50">
        <v>53.387096774193552</v>
      </c>
      <c r="EM42" s="83"/>
      <c r="EN42" s="27"/>
      <c r="EO42" s="66">
        <v>0.41666666666666702</v>
      </c>
      <c r="EP42" s="26">
        <v>94.741935483870961</v>
      </c>
      <c r="EQ42" s="26">
        <v>137.14285714285714</v>
      </c>
      <c r="ER42" s="26">
        <v>159.87096774193549</v>
      </c>
      <c r="ES42" s="26">
        <v>153.66666666666666</v>
      </c>
      <c r="ET42" s="26">
        <v>339.35483870967744</v>
      </c>
      <c r="EU42" s="26">
        <v>251.5</v>
      </c>
      <c r="EV42" s="26">
        <v>277.58064516129031</v>
      </c>
      <c r="EW42" s="26">
        <v>200.25806451612902</v>
      </c>
      <c r="EX42" s="26">
        <v>226.56666666666666</v>
      </c>
      <c r="EY42" s="26">
        <v>195.58064516129033</v>
      </c>
      <c r="EZ42" s="26">
        <v>111.13333333333334</v>
      </c>
      <c r="FA42" s="26">
        <v>34.387096774193552</v>
      </c>
      <c r="FC42" s="66">
        <v>0.41666666666666702</v>
      </c>
      <c r="FD42" s="26">
        <v>11.838709677419354</v>
      </c>
      <c r="FE42" s="26">
        <v>99.642857142857139</v>
      </c>
      <c r="FF42" s="26">
        <v>207.03225806451613</v>
      </c>
      <c r="FG42" s="26">
        <v>241.2</v>
      </c>
      <c r="FH42" s="26">
        <v>253.87096774193549</v>
      </c>
      <c r="FI42" s="26">
        <v>186.1</v>
      </c>
      <c r="FJ42" s="26">
        <v>94.096774193548384</v>
      </c>
      <c r="FK42" s="26">
        <v>94.290322580645167</v>
      </c>
      <c r="FL42" s="26">
        <v>126</v>
      </c>
      <c r="FM42" s="26">
        <v>110.38709677419355</v>
      </c>
      <c r="FN42" s="26">
        <v>31</v>
      </c>
      <c r="FO42" s="26">
        <v>2.806451612903226</v>
      </c>
      <c r="FQ42" s="66">
        <v>0.41666666666666702</v>
      </c>
      <c r="FR42" s="26">
        <v>71.129032258064512</v>
      </c>
      <c r="FS42" s="26">
        <v>154.85714285714286</v>
      </c>
      <c r="FT42" s="26">
        <v>139.51612903225808</v>
      </c>
      <c r="FU42" s="26">
        <v>253.5</v>
      </c>
      <c r="FV42" s="26">
        <v>288.58064516129031</v>
      </c>
      <c r="FW42" s="26">
        <v>240.86666666666667</v>
      </c>
      <c r="FX42" s="26">
        <v>258.22580645161293</v>
      </c>
      <c r="FY42" s="26">
        <v>289.32258064516128</v>
      </c>
      <c r="FZ42" s="26">
        <v>217.6</v>
      </c>
      <c r="GA42" s="26">
        <v>222.06451612903226</v>
      </c>
      <c r="GB42" s="26">
        <v>121.03333333333333</v>
      </c>
      <c r="GC42" s="26">
        <v>48.451612903225808</v>
      </c>
      <c r="GE42" s="66">
        <v>0.41666666666666702</v>
      </c>
      <c r="GF42" s="26">
        <v>10.96774193548387</v>
      </c>
      <c r="GG42" s="26">
        <v>104.25</v>
      </c>
      <c r="GH42" s="26">
        <v>144.87096774193549</v>
      </c>
      <c r="GI42" s="26">
        <v>240.66666666666666</v>
      </c>
      <c r="GJ42" s="26">
        <v>238.16129032258064</v>
      </c>
      <c r="GK42" s="26">
        <v>321.39999999999998</v>
      </c>
      <c r="GL42" s="26">
        <v>171.7741935483871</v>
      </c>
      <c r="GM42" s="26">
        <v>128.29032258064515</v>
      </c>
      <c r="GN42" s="26">
        <v>170.33333333333334</v>
      </c>
      <c r="GO42" s="26">
        <v>112.45161290322581</v>
      </c>
      <c r="GP42" s="26">
        <v>75.3</v>
      </c>
      <c r="GQ42" s="26">
        <v>1.1612903225806452</v>
      </c>
      <c r="GS42" s="66">
        <v>0.41666666666666702</v>
      </c>
      <c r="GT42" s="26">
        <v>14.548387096774194</v>
      </c>
      <c r="GU42" s="26">
        <v>84.785714285714292</v>
      </c>
      <c r="GV42" s="26">
        <v>161.2258064516129</v>
      </c>
      <c r="GW42" s="26">
        <v>292.26666666666665</v>
      </c>
      <c r="GX42" s="26">
        <v>284.80645161290323</v>
      </c>
      <c r="GY42" s="26">
        <v>238.43333333333334</v>
      </c>
      <c r="GZ42" s="26">
        <v>181.70967741935485</v>
      </c>
      <c r="HA42" s="26">
        <v>237.74193548387098</v>
      </c>
      <c r="HB42" s="26">
        <v>95.733333333333334</v>
      </c>
      <c r="HC42" s="26">
        <v>112.70967741935483</v>
      </c>
      <c r="HD42" s="26">
        <v>61.866666666666667</v>
      </c>
      <c r="HE42" s="26">
        <v>5.32258064516129</v>
      </c>
    </row>
    <row r="43" spans="4:213" ht="15.75" thickBot="1" x14ac:dyDescent="0.3">
      <c r="D43" s="239">
        <v>0.45833333333333298</v>
      </c>
      <c r="E43" s="243">
        <v>74.129032258064512</v>
      </c>
      <c r="F43" s="243">
        <v>150.17857142857142</v>
      </c>
      <c r="G43" s="243">
        <v>284.06451612903226</v>
      </c>
      <c r="H43" s="243">
        <v>323.83333333333331</v>
      </c>
      <c r="I43" s="243">
        <v>522.0322580645161</v>
      </c>
      <c r="J43" s="243">
        <v>522.83333333333337</v>
      </c>
      <c r="K43" s="243">
        <v>526.35483870967744</v>
      </c>
      <c r="L43" s="243">
        <v>526.80645161290317</v>
      </c>
      <c r="M43" s="243">
        <v>149.5</v>
      </c>
      <c r="N43" s="243">
        <v>195.2258064516129</v>
      </c>
      <c r="O43" s="243">
        <v>106.73333333333333</v>
      </c>
      <c r="P43" s="243">
        <v>91.161290322580641</v>
      </c>
      <c r="Q43" s="83"/>
      <c r="R43" s="66">
        <v>0.45833333333333298</v>
      </c>
      <c r="S43" s="26">
        <v>91.677419354838705</v>
      </c>
      <c r="T43" s="26">
        <v>155.07142857142858</v>
      </c>
      <c r="U43" s="26">
        <v>168.12903225806451</v>
      </c>
      <c r="V43" s="26">
        <v>205.76666666666668</v>
      </c>
      <c r="W43" s="26">
        <v>134.16129032258064</v>
      </c>
      <c r="X43" s="26">
        <v>157.9</v>
      </c>
      <c r="Y43" s="26">
        <v>182.87096774193549</v>
      </c>
      <c r="Z43" s="26">
        <v>154.51612903225808</v>
      </c>
      <c r="AA43" s="26">
        <v>166.06666666666666</v>
      </c>
      <c r="AB43" s="26">
        <v>193.64516129032259</v>
      </c>
      <c r="AC43" s="26">
        <v>167.46666666666667</v>
      </c>
      <c r="AD43" s="26">
        <v>76.935483870967744</v>
      </c>
      <c r="AE43" s="18"/>
      <c r="AF43" s="66">
        <v>0.45833333333333298</v>
      </c>
      <c r="AG43" s="26">
        <v>75</v>
      </c>
      <c r="AH43" s="26">
        <v>160.14285714285714</v>
      </c>
      <c r="AI43" s="26">
        <v>143</v>
      </c>
      <c r="AJ43" s="26">
        <v>226.56666666666666</v>
      </c>
      <c r="AK43" s="26">
        <v>266.45161290322579</v>
      </c>
      <c r="AL43" s="26">
        <v>172.56666666666666</v>
      </c>
      <c r="AM43" s="26">
        <v>233.54838709677421</v>
      </c>
      <c r="AN43" s="26">
        <v>180.48387096774192</v>
      </c>
      <c r="AO43" s="26">
        <v>196</v>
      </c>
      <c r="AP43" s="26">
        <v>145.51612903225808</v>
      </c>
      <c r="AQ43" s="26">
        <v>131.03333333333333</v>
      </c>
      <c r="AR43" s="26">
        <v>71.483870967741936</v>
      </c>
      <c r="AT43" s="66">
        <v>0.45833333333333298</v>
      </c>
      <c r="AU43" s="26">
        <v>92.903225806451616</v>
      </c>
      <c r="AV43" s="26">
        <v>107.82142857142857</v>
      </c>
      <c r="AW43" s="26">
        <v>128.03225806451613</v>
      </c>
      <c r="AX43" s="26">
        <v>132.53333333333333</v>
      </c>
      <c r="AY43" s="26">
        <v>271.58064516129031</v>
      </c>
      <c r="AZ43" s="26">
        <v>199.03333333333333</v>
      </c>
      <c r="BA43" s="26">
        <v>121.38709677419355</v>
      </c>
      <c r="BB43" s="26">
        <v>179.35483870967741</v>
      </c>
      <c r="BC43" s="26">
        <v>158.9</v>
      </c>
      <c r="BD43" s="26">
        <v>150.96774193548387</v>
      </c>
      <c r="BE43" s="26">
        <v>132.66666666666666</v>
      </c>
      <c r="BF43" s="26">
        <v>58.225806451612904</v>
      </c>
      <c r="BH43" s="66">
        <v>0.45833333333333298</v>
      </c>
      <c r="BI43" s="26">
        <v>119.38709677419355</v>
      </c>
      <c r="BJ43" s="26">
        <v>137.21428571428572</v>
      </c>
      <c r="BK43" s="26">
        <v>197.87096774193549</v>
      </c>
      <c r="BL43" s="26">
        <v>213.06666666666666</v>
      </c>
      <c r="BM43" s="26">
        <v>251.25806451612902</v>
      </c>
      <c r="BN43" s="26">
        <v>270.83333333333331</v>
      </c>
      <c r="BO43" s="26">
        <v>251.70967741935485</v>
      </c>
      <c r="BP43" s="26">
        <v>274.09677419354841</v>
      </c>
      <c r="BQ43" s="26">
        <v>248.86666666666667</v>
      </c>
      <c r="BR43" s="26">
        <v>189.29032258064515</v>
      </c>
      <c r="BS43" s="26">
        <v>148.19999999999999</v>
      </c>
      <c r="BT43" s="26">
        <v>125.6774193548387</v>
      </c>
      <c r="BU43" s="27"/>
      <c r="BV43" s="66">
        <v>0.45833333333333298</v>
      </c>
      <c r="BW43" s="26">
        <v>83.935483870967744</v>
      </c>
      <c r="BX43" s="26">
        <v>206.53571428571428</v>
      </c>
      <c r="BY43" s="26">
        <v>312.96774193548384</v>
      </c>
      <c r="BZ43" s="26">
        <v>414.16666666666669</v>
      </c>
      <c r="CA43" s="26">
        <v>390.35483870967744</v>
      </c>
      <c r="CB43" s="26">
        <v>366.16666666666669</v>
      </c>
      <c r="CC43" s="26">
        <v>315.22580645161293</v>
      </c>
      <c r="CD43" s="26">
        <v>395.29032258064518</v>
      </c>
      <c r="CE43" s="26">
        <v>352.06666666666666</v>
      </c>
      <c r="CF43" s="26">
        <v>184.90322580645162</v>
      </c>
      <c r="CG43" s="26">
        <v>138.46666666666667</v>
      </c>
      <c r="CH43" s="26">
        <v>108.58064516129032</v>
      </c>
      <c r="CI43" s="18"/>
      <c r="CJ43" s="66">
        <v>0.45833333333333298</v>
      </c>
      <c r="CK43" s="26">
        <v>72.193548387096769</v>
      </c>
      <c r="CL43" s="26">
        <v>218.53571428571428</v>
      </c>
      <c r="CM43" s="26">
        <v>188.83870967741936</v>
      </c>
      <c r="CN43" s="26">
        <v>359.56666666666666</v>
      </c>
      <c r="CO43" s="26">
        <v>312.06451612903226</v>
      </c>
      <c r="CP43" s="26">
        <v>242.2</v>
      </c>
      <c r="CQ43" s="26">
        <v>202.38709677419354</v>
      </c>
      <c r="CR43" s="26">
        <v>298.19354838709677</v>
      </c>
      <c r="CS43" s="26">
        <v>237.56666666666666</v>
      </c>
      <c r="CT43" s="26">
        <v>250.93548387096774</v>
      </c>
      <c r="CU43" s="26">
        <v>127.8</v>
      </c>
      <c r="CV43" s="26">
        <v>57.483870967741936</v>
      </c>
      <c r="CW43" s="83"/>
      <c r="DL43" s="66">
        <v>0.45833333333333298</v>
      </c>
      <c r="DM43" s="26">
        <v>147.2258064516129</v>
      </c>
      <c r="DN43" s="26">
        <v>144.64285714285714</v>
      </c>
      <c r="DO43" s="26">
        <v>129.74193548387098</v>
      </c>
      <c r="DP43" s="26">
        <v>231.16666666666666</v>
      </c>
      <c r="DQ43" s="26">
        <v>276.22580645161293</v>
      </c>
      <c r="DR43" s="26">
        <v>246.43333333333334</v>
      </c>
      <c r="DS43" s="26">
        <v>231.70967741935485</v>
      </c>
      <c r="DT43" s="26">
        <v>273.45161290322579</v>
      </c>
      <c r="DU43" s="26">
        <v>204.9</v>
      </c>
      <c r="DV43" s="26">
        <v>129.83870967741936</v>
      </c>
      <c r="DW43" s="26">
        <v>121.76666666666667</v>
      </c>
      <c r="DX43" s="26">
        <v>112.64516129032258</v>
      </c>
      <c r="DY43" s="83"/>
      <c r="DZ43" s="66">
        <v>0.45833333333333298</v>
      </c>
      <c r="EA43" s="50">
        <v>65.322580645161295</v>
      </c>
      <c r="EB43" s="50">
        <v>180.57142857142858</v>
      </c>
      <c r="EC43" s="50">
        <v>205.2258064516129</v>
      </c>
      <c r="ED43" s="50">
        <v>304.10000000000002</v>
      </c>
      <c r="EE43" s="50">
        <v>197.74193548387098</v>
      </c>
      <c r="EF43" s="50">
        <v>147.83333333333334</v>
      </c>
      <c r="EG43" s="50">
        <v>240.54838709677421</v>
      </c>
      <c r="EH43" s="50">
        <v>206.29032258064515</v>
      </c>
      <c r="EI43" s="50">
        <v>321.36666666666667</v>
      </c>
      <c r="EJ43" s="50">
        <v>170.54838709677421</v>
      </c>
      <c r="EK43" s="50">
        <v>133.69999999999999</v>
      </c>
      <c r="EL43" s="50">
        <v>112.09677419354838</v>
      </c>
      <c r="EM43" s="83"/>
      <c r="EN43" s="27"/>
      <c r="EO43" s="66">
        <v>0.45833333333333298</v>
      </c>
      <c r="EP43" s="26">
        <v>125.74193548387096</v>
      </c>
      <c r="EQ43" s="26">
        <v>171.46428571428572</v>
      </c>
      <c r="ER43" s="26">
        <v>197.35483870967741</v>
      </c>
      <c r="ES43" s="26">
        <v>227.8</v>
      </c>
      <c r="ET43" s="26">
        <v>343.29032258064518</v>
      </c>
      <c r="EU43" s="26">
        <v>292.16666666666669</v>
      </c>
      <c r="EV43" s="26">
        <v>269.19354838709677</v>
      </c>
      <c r="EW43" s="26">
        <v>267.80645161290323</v>
      </c>
      <c r="EX43" s="26">
        <v>245.86666666666667</v>
      </c>
      <c r="EY43" s="26">
        <v>221.29032258064515</v>
      </c>
      <c r="EZ43" s="26">
        <v>167.83333333333334</v>
      </c>
      <c r="FA43" s="26">
        <v>64.548387096774192</v>
      </c>
      <c r="FC43" s="66">
        <v>0.45833333333333298</v>
      </c>
      <c r="FD43" s="26">
        <v>24.93548387096774</v>
      </c>
      <c r="FE43" s="26">
        <v>158.42857142857142</v>
      </c>
      <c r="FF43" s="26">
        <v>238.54838709677421</v>
      </c>
      <c r="FG43" s="26">
        <v>251.2</v>
      </c>
      <c r="FH43" s="26">
        <v>287.22580645161293</v>
      </c>
      <c r="FI43" s="26">
        <v>219.53333333333333</v>
      </c>
      <c r="FJ43" s="26">
        <v>104.74193548387096</v>
      </c>
      <c r="FK43" s="26">
        <v>124.80645161290323</v>
      </c>
      <c r="FL43" s="26">
        <v>156.16666666666666</v>
      </c>
      <c r="FM43" s="26">
        <v>143.2258064516129</v>
      </c>
      <c r="FN43" s="26">
        <v>54.1</v>
      </c>
      <c r="FO43" s="26">
        <v>10.612903225806452</v>
      </c>
      <c r="FQ43" s="66">
        <v>0.45833333333333298</v>
      </c>
      <c r="FR43" s="26">
        <v>166.06451612903226</v>
      </c>
      <c r="FS43" s="26">
        <v>195.03571428571428</v>
      </c>
      <c r="FT43" s="26">
        <v>156.2258064516129</v>
      </c>
      <c r="FU43" s="26">
        <v>308.83333333333331</v>
      </c>
      <c r="FV43" s="26">
        <v>298.77419354838707</v>
      </c>
      <c r="FW43" s="26">
        <v>290.83333333333331</v>
      </c>
      <c r="FX43" s="26">
        <v>299.61290322580646</v>
      </c>
      <c r="FY43" s="26">
        <v>312.32258064516128</v>
      </c>
      <c r="FZ43" s="26">
        <v>263.8</v>
      </c>
      <c r="GA43" s="26">
        <v>255.54838709677421</v>
      </c>
      <c r="GB43" s="26">
        <v>167.46666666666667</v>
      </c>
      <c r="GC43" s="26">
        <v>78.064516129032256</v>
      </c>
      <c r="GE43" s="66">
        <v>0.45833333333333298</v>
      </c>
      <c r="GF43" s="26">
        <v>56.064516129032256</v>
      </c>
      <c r="GG43" s="26">
        <v>205.5</v>
      </c>
      <c r="GH43" s="26">
        <v>172.7741935483871</v>
      </c>
      <c r="GI43" s="26">
        <v>267.13333333333333</v>
      </c>
      <c r="GJ43" s="26">
        <v>251.25806451612902</v>
      </c>
      <c r="GK43" s="26">
        <v>297.2</v>
      </c>
      <c r="GL43" s="26">
        <v>173.90322580645162</v>
      </c>
      <c r="GM43" s="26">
        <v>167.96774193548387</v>
      </c>
      <c r="GN43" s="26">
        <v>184.43333333333334</v>
      </c>
      <c r="GO43" s="26">
        <v>147.70967741935485</v>
      </c>
      <c r="GP43" s="26">
        <v>140.5</v>
      </c>
      <c r="GQ43" s="26">
        <v>47.451612903225808</v>
      </c>
      <c r="GS43" s="66">
        <v>0.45833333333333298</v>
      </c>
      <c r="GT43" s="26">
        <v>76.612903225806448</v>
      </c>
      <c r="GU43" s="26">
        <v>127.21428571428571</v>
      </c>
      <c r="GV43" s="26">
        <v>178.38709677419354</v>
      </c>
      <c r="GW43" s="26">
        <v>312.06666666666666</v>
      </c>
      <c r="GX43" s="26">
        <v>338.80645161290323</v>
      </c>
      <c r="GY43" s="26">
        <v>271.76666666666665</v>
      </c>
      <c r="GZ43" s="26">
        <v>163.51612903225808</v>
      </c>
      <c r="HA43" s="26">
        <v>275.19354838709677</v>
      </c>
      <c r="HB43" s="26">
        <v>103.36666666666666</v>
      </c>
      <c r="HC43" s="26">
        <v>153.29032258064515</v>
      </c>
      <c r="HD43" s="26">
        <v>123.33333333333333</v>
      </c>
      <c r="HE43" s="26">
        <v>42.58064516129032</v>
      </c>
    </row>
    <row r="44" spans="4:213" ht="15.75" thickBot="1" x14ac:dyDescent="0.3">
      <c r="D44" s="239">
        <v>0.5</v>
      </c>
      <c r="E44" s="243">
        <v>92.096774193548384</v>
      </c>
      <c r="F44" s="243">
        <v>130.85714285714286</v>
      </c>
      <c r="G44" s="243">
        <v>306.12903225806451</v>
      </c>
      <c r="H44" s="243">
        <v>348.83333333333331</v>
      </c>
      <c r="I44" s="243">
        <v>536</v>
      </c>
      <c r="J44" s="243">
        <v>525.0333333333333</v>
      </c>
      <c r="K44" s="243">
        <v>543.58064516129036</v>
      </c>
      <c r="L44" s="243">
        <v>517.19354838709683</v>
      </c>
      <c r="M44" s="243">
        <v>117.46666666666667</v>
      </c>
      <c r="N44" s="243">
        <v>173.67741935483872</v>
      </c>
      <c r="O44" s="243">
        <v>89</v>
      </c>
      <c r="P44" s="243">
        <v>82.870967741935488</v>
      </c>
      <c r="Q44" s="83"/>
      <c r="R44" s="66">
        <v>0.5</v>
      </c>
      <c r="S44" s="26">
        <v>147.54838709677421</v>
      </c>
      <c r="T44" s="26">
        <v>184.78571428571428</v>
      </c>
      <c r="U44" s="26">
        <v>220.67741935483872</v>
      </c>
      <c r="V44" s="26">
        <v>178.76666666666668</v>
      </c>
      <c r="W44" s="26">
        <v>194.32258064516128</v>
      </c>
      <c r="X44" s="26">
        <v>202.3</v>
      </c>
      <c r="Y44" s="26">
        <v>178.35483870967741</v>
      </c>
      <c r="Z44" s="26">
        <v>194.51612903225808</v>
      </c>
      <c r="AA44" s="26">
        <v>185.23333333333332</v>
      </c>
      <c r="AB44" s="26">
        <v>137.93548387096774</v>
      </c>
      <c r="AC44" s="26">
        <v>171.76666666666668</v>
      </c>
      <c r="AD44" s="26">
        <v>120.09677419354838</v>
      </c>
      <c r="AE44" s="18"/>
      <c r="AF44" s="66">
        <v>0.5</v>
      </c>
      <c r="AG44" s="26">
        <v>86.451612903225808</v>
      </c>
      <c r="AH44" s="26">
        <v>183.25</v>
      </c>
      <c r="AI44" s="26">
        <v>159.25806451612902</v>
      </c>
      <c r="AJ44" s="26">
        <v>245.36666666666667</v>
      </c>
      <c r="AK44" s="26">
        <v>283.83870967741933</v>
      </c>
      <c r="AL44" s="26">
        <v>186.2</v>
      </c>
      <c r="AM44" s="26">
        <v>271.38709677419354</v>
      </c>
      <c r="AN44" s="26">
        <v>229.12903225806451</v>
      </c>
      <c r="AO44" s="26">
        <v>200.66666666666666</v>
      </c>
      <c r="AP44" s="26">
        <v>197.19354838709677</v>
      </c>
      <c r="AQ44" s="26">
        <v>135.76666666666668</v>
      </c>
      <c r="AR44" s="26">
        <v>85.096774193548384</v>
      </c>
      <c r="AT44" s="66">
        <v>0.5</v>
      </c>
      <c r="AU44" s="26">
        <v>125.38709677419355</v>
      </c>
      <c r="AV44" s="26">
        <v>161.92857142857142</v>
      </c>
      <c r="AW44" s="26">
        <v>138.7741935483871</v>
      </c>
      <c r="AX44" s="26">
        <v>148.69999999999999</v>
      </c>
      <c r="AY44" s="26">
        <v>218.83870967741936</v>
      </c>
      <c r="AZ44" s="26">
        <v>224.63333333333333</v>
      </c>
      <c r="BA44" s="26">
        <v>131.2258064516129</v>
      </c>
      <c r="BB44" s="26">
        <v>172.80645161290323</v>
      </c>
      <c r="BC44" s="26">
        <v>235</v>
      </c>
      <c r="BD44" s="26">
        <v>171.58064516129033</v>
      </c>
      <c r="BE44" s="26">
        <v>117.33333333333333</v>
      </c>
      <c r="BF44" s="26">
        <v>72.290322580645167</v>
      </c>
      <c r="BH44" s="66">
        <v>0.5</v>
      </c>
      <c r="BI44" s="26">
        <v>146.12903225806451</v>
      </c>
      <c r="BJ44" s="26">
        <v>146.35714285714286</v>
      </c>
      <c r="BK44" s="26">
        <v>210.41935483870967</v>
      </c>
      <c r="BL44" s="26">
        <v>214.26666666666668</v>
      </c>
      <c r="BM44" s="26">
        <v>247.87096774193549</v>
      </c>
      <c r="BN44" s="26">
        <v>286.33333333333331</v>
      </c>
      <c r="BO44" s="26">
        <v>335.48387096774195</v>
      </c>
      <c r="BP44" s="26">
        <v>284.03225806451616</v>
      </c>
      <c r="BQ44" s="26">
        <v>251.13333333333333</v>
      </c>
      <c r="BR44" s="26">
        <v>181.96774193548387</v>
      </c>
      <c r="BS44" s="26">
        <v>132.86666666666667</v>
      </c>
      <c r="BT44" s="26">
        <v>146.61290322580646</v>
      </c>
      <c r="BU44" s="27"/>
      <c r="BV44" s="66">
        <v>0.5</v>
      </c>
      <c r="BW44" s="26">
        <v>122.09677419354838</v>
      </c>
      <c r="BX44" s="26">
        <v>229.07142857142858</v>
      </c>
      <c r="BY44" s="26">
        <v>326.61290322580646</v>
      </c>
      <c r="BZ44" s="26">
        <v>454.06666666666666</v>
      </c>
      <c r="CA44" s="26">
        <v>455.06451612903226</v>
      </c>
      <c r="CB44" s="26">
        <v>398.66666666666669</v>
      </c>
      <c r="CC44" s="26">
        <v>366.83870967741933</v>
      </c>
      <c r="CD44" s="26">
        <v>413.12903225806451</v>
      </c>
      <c r="CE44" s="26">
        <v>355.9</v>
      </c>
      <c r="CF44" s="26">
        <v>203.48387096774192</v>
      </c>
      <c r="CG44" s="26">
        <v>174.73333333333332</v>
      </c>
      <c r="CH44" s="26">
        <v>129.87096774193549</v>
      </c>
      <c r="CI44" s="18"/>
      <c r="CJ44" s="66">
        <v>0.5</v>
      </c>
      <c r="CK44" s="26">
        <v>111.45161290322581</v>
      </c>
      <c r="CL44" s="26">
        <v>274.71428571428572</v>
      </c>
      <c r="CM44" s="26">
        <v>189.64516129032259</v>
      </c>
      <c r="CN44" s="26">
        <v>373.76666666666665</v>
      </c>
      <c r="CO44" s="26">
        <v>315.83870967741933</v>
      </c>
      <c r="CP44" s="26">
        <v>241.7</v>
      </c>
      <c r="CQ44" s="26">
        <v>179.19354838709677</v>
      </c>
      <c r="CR44" s="26">
        <v>316.61290322580646</v>
      </c>
      <c r="CS44" s="26">
        <v>238.93333333333334</v>
      </c>
      <c r="CT44" s="26">
        <v>266.35483870967744</v>
      </c>
      <c r="CU44" s="26">
        <v>164.7</v>
      </c>
      <c r="CV44" s="26">
        <v>88.193548387096769</v>
      </c>
      <c r="CW44" s="83"/>
      <c r="DL44" s="66">
        <v>0.5</v>
      </c>
      <c r="DM44" s="26">
        <v>166.32258064516128</v>
      </c>
      <c r="DN44" s="26">
        <v>147.85714285714286</v>
      </c>
      <c r="DO44" s="26">
        <v>149.29032258064515</v>
      </c>
      <c r="DP44" s="26">
        <v>220.2</v>
      </c>
      <c r="DQ44" s="26">
        <v>264.51612903225805</v>
      </c>
      <c r="DR44" s="26">
        <v>299.93333333333334</v>
      </c>
      <c r="DS44" s="26">
        <v>234.67741935483872</v>
      </c>
      <c r="DT44" s="26">
        <v>276.19354838709677</v>
      </c>
      <c r="DU44" s="26">
        <v>217.96666666666667</v>
      </c>
      <c r="DV44" s="26">
        <v>121.64516129032258</v>
      </c>
      <c r="DW44" s="26">
        <v>138</v>
      </c>
      <c r="DX44" s="26">
        <v>136.93548387096774</v>
      </c>
      <c r="DY44" s="83"/>
      <c r="DZ44" s="66">
        <v>0.5</v>
      </c>
      <c r="EA44" s="50">
        <v>60.967741935483872</v>
      </c>
      <c r="EB44" s="50">
        <v>222.64285714285714</v>
      </c>
      <c r="EC44" s="50">
        <v>224.25806451612902</v>
      </c>
      <c r="ED44" s="50">
        <v>363.76666666666665</v>
      </c>
      <c r="EE44" s="50">
        <v>231.29032258064515</v>
      </c>
      <c r="EF44" s="50">
        <v>162</v>
      </c>
      <c r="EG44" s="50">
        <v>276.77419354838707</v>
      </c>
      <c r="EH44" s="50">
        <v>213.19354838709677</v>
      </c>
      <c r="EI44" s="50">
        <v>274.83333333333331</v>
      </c>
      <c r="EJ44" s="50">
        <v>191.16129032258064</v>
      </c>
      <c r="EK44" s="50">
        <v>156</v>
      </c>
      <c r="EL44" s="50">
        <v>92.741935483870961</v>
      </c>
      <c r="EM44" s="83"/>
      <c r="EN44" s="27"/>
      <c r="EO44" s="66">
        <v>0.5</v>
      </c>
      <c r="EP44" s="26">
        <v>152.19354838709677</v>
      </c>
      <c r="EQ44" s="26">
        <v>203.85714285714286</v>
      </c>
      <c r="ER44" s="26">
        <v>156.87096774193549</v>
      </c>
      <c r="ES44" s="26">
        <v>279.96666666666664</v>
      </c>
      <c r="ET44" s="26">
        <v>363.80645161290323</v>
      </c>
      <c r="EU44" s="26">
        <v>269.36666666666667</v>
      </c>
      <c r="EV44" s="26">
        <v>326.19354838709677</v>
      </c>
      <c r="EW44" s="26">
        <v>266</v>
      </c>
      <c r="EX44" s="26">
        <v>269.16666666666669</v>
      </c>
      <c r="EY44" s="26">
        <v>243.32258064516128</v>
      </c>
      <c r="EZ44" s="26">
        <v>145.26666666666668</v>
      </c>
      <c r="FA44" s="26">
        <v>76.903225806451616</v>
      </c>
      <c r="FC44" s="66">
        <v>0.5</v>
      </c>
      <c r="FD44" s="26">
        <v>36.161290322580648</v>
      </c>
      <c r="FE44" s="26">
        <v>200.82142857142858</v>
      </c>
      <c r="FF44" s="26">
        <v>264.41935483870969</v>
      </c>
      <c r="FG44" s="26">
        <v>257.03333333333336</v>
      </c>
      <c r="FH44" s="26">
        <v>303.32258064516128</v>
      </c>
      <c r="FI44" s="26">
        <v>262.3</v>
      </c>
      <c r="FJ44" s="26">
        <v>113.93548387096774</v>
      </c>
      <c r="FK44" s="26">
        <v>155.58064516129033</v>
      </c>
      <c r="FL44" s="26">
        <v>185.8</v>
      </c>
      <c r="FM44" s="26">
        <v>176.87096774193549</v>
      </c>
      <c r="FN44" s="26">
        <v>76.86666666666666</v>
      </c>
      <c r="FO44" s="26">
        <v>21.419354838709676</v>
      </c>
      <c r="FQ44" s="66">
        <v>0.5</v>
      </c>
      <c r="FR44" s="26">
        <v>196.32258064516128</v>
      </c>
      <c r="FS44" s="26">
        <v>201.71428571428572</v>
      </c>
      <c r="FT44" s="26">
        <v>147.03225806451613</v>
      </c>
      <c r="FU44" s="26">
        <v>305.5</v>
      </c>
      <c r="FV44" s="26">
        <v>317.06451612903226</v>
      </c>
      <c r="FW44" s="26">
        <v>339.93333333333334</v>
      </c>
      <c r="FX44" s="26">
        <v>318.12903225806451</v>
      </c>
      <c r="FY44" s="26">
        <v>318.22580645161293</v>
      </c>
      <c r="FZ44" s="26">
        <v>278.33333333333331</v>
      </c>
      <c r="GA44" s="26">
        <v>287.70967741935482</v>
      </c>
      <c r="GB44" s="26">
        <v>165.56666666666666</v>
      </c>
      <c r="GC44" s="26">
        <v>117.12903225806451</v>
      </c>
      <c r="GE44" s="66">
        <v>0.5</v>
      </c>
      <c r="GF44" s="26">
        <v>106.90322580645162</v>
      </c>
      <c r="GG44" s="26">
        <v>236.92857142857142</v>
      </c>
      <c r="GH44" s="26">
        <v>187.67741935483872</v>
      </c>
      <c r="GI44" s="26">
        <v>315.06666666666666</v>
      </c>
      <c r="GJ44" s="26">
        <v>220.87096774193549</v>
      </c>
      <c r="GK44" s="26">
        <v>254.73333333333332</v>
      </c>
      <c r="GL44" s="26">
        <v>191.2258064516129</v>
      </c>
      <c r="GM44" s="26">
        <v>200.29032258064515</v>
      </c>
      <c r="GN44" s="26">
        <v>184.93333333333334</v>
      </c>
      <c r="GO44" s="26">
        <v>186.16129032258064</v>
      </c>
      <c r="GP44" s="26">
        <v>163.56666666666666</v>
      </c>
      <c r="GQ44" s="26">
        <v>77.387096774193552</v>
      </c>
      <c r="GS44" s="66">
        <v>0.5</v>
      </c>
      <c r="GT44" s="26">
        <v>115.90322580645162</v>
      </c>
      <c r="GU44" s="26">
        <v>167.60714285714286</v>
      </c>
      <c r="GV44" s="26">
        <v>143.87096774193549</v>
      </c>
      <c r="GW44" s="26">
        <v>333.53333333333336</v>
      </c>
      <c r="GX44" s="26">
        <v>310.12903225806451</v>
      </c>
      <c r="GY44" s="26">
        <v>252.66666666666666</v>
      </c>
      <c r="GZ44" s="26">
        <v>189.93548387096774</v>
      </c>
      <c r="HA44" s="26">
        <v>267.93548387096774</v>
      </c>
      <c r="HB44" s="26">
        <v>144.69999999999999</v>
      </c>
      <c r="HC44" s="26">
        <v>181.83870967741936</v>
      </c>
      <c r="HD44" s="26">
        <v>158.33333333333334</v>
      </c>
      <c r="HE44" s="26">
        <v>106.80645161290323</v>
      </c>
    </row>
    <row r="45" spans="4:213" ht="15.75" thickBot="1" x14ac:dyDescent="0.3">
      <c r="D45" s="239">
        <v>0.54166666666666696</v>
      </c>
      <c r="E45" s="243">
        <v>49.774193548387096</v>
      </c>
      <c r="F45" s="243">
        <v>139.17857142857142</v>
      </c>
      <c r="G45" s="243">
        <v>294.19354838709677</v>
      </c>
      <c r="H45" s="243">
        <v>310.89999999999998</v>
      </c>
      <c r="I45" s="243">
        <v>531.16129032258061</v>
      </c>
      <c r="J45" s="243">
        <v>539.93333333333328</v>
      </c>
      <c r="K45" s="243">
        <v>544.61290322580646</v>
      </c>
      <c r="L45" s="243">
        <v>401.25806451612902</v>
      </c>
      <c r="M45" s="243">
        <v>119.8</v>
      </c>
      <c r="N45" s="243">
        <v>124.19354838709677</v>
      </c>
      <c r="O45" s="243">
        <v>56.133333333333333</v>
      </c>
      <c r="P45" s="243">
        <v>35.903225806451616</v>
      </c>
      <c r="Q45" s="83"/>
      <c r="R45" s="66">
        <v>0.54166666666666696</v>
      </c>
      <c r="S45" s="26">
        <v>152.32258064516128</v>
      </c>
      <c r="T45" s="26">
        <v>197.39285714285714</v>
      </c>
      <c r="U45" s="26">
        <v>259.93548387096774</v>
      </c>
      <c r="V45" s="26">
        <v>166.13333333333333</v>
      </c>
      <c r="W45" s="26">
        <v>196.45161290322579</v>
      </c>
      <c r="X45" s="26">
        <v>181.13333333333333</v>
      </c>
      <c r="Y45" s="26">
        <v>202.58064516129033</v>
      </c>
      <c r="Z45" s="26">
        <v>222.48387096774192</v>
      </c>
      <c r="AA45" s="26">
        <v>127.43333333333334</v>
      </c>
      <c r="AB45" s="26">
        <v>146</v>
      </c>
      <c r="AC45" s="26">
        <v>181.56666666666666</v>
      </c>
      <c r="AD45" s="26">
        <v>112.06451612903226</v>
      </c>
      <c r="AE45" s="18"/>
      <c r="AF45" s="66">
        <v>0.54166666666666696</v>
      </c>
      <c r="AG45" s="26">
        <v>125.6774193548387</v>
      </c>
      <c r="AH45" s="26">
        <v>202.07142857142858</v>
      </c>
      <c r="AI45" s="26">
        <v>172.06451612903226</v>
      </c>
      <c r="AJ45" s="26">
        <v>291.96666666666664</v>
      </c>
      <c r="AK45" s="26">
        <v>300.96774193548384</v>
      </c>
      <c r="AL45" s="26">
        <v>214.66666666666666</v>
      </c>
      <c r="AM45" s="26">
        <v>254.51612903225808</v>
      </c>
      <c r="AN45" s="26">
        <v>247.16129032258064</v>
      </c>
      <c r="AO45" s="26">
        <v>221.1</v>
      </c>
      <c r="AP45" s="26">
        <v>213.2258064516129</v>
      </c>
      <c r="AQ45" s="26">
        <v>137.13333333333333</v>
      </c>
      <c r="AR45" s="26">
        <v>81.290322580645167</v>
      </c>
      <c r="AT45" s="66">
        <v>0.54166666666666696</v>
      </c>
      <c r="AU45" s="26">
        <v>105.87096774193549</v>
      </c>
      <c r="AV45" s="26">
        <v>158.75</v>
      </c>
      <c r="AW45" s="26">
        <v>140.70967741935485</v>
      </c>
      <c r="AX45" s="26">
        <v>194.53333333333333</v>
      </c>
      <c r="AY45" s="26">
        <v>234.38709677419354</v>
      </c>
      <c r="AZ45" s="26">
        <v>175.33333333333334</v>
      </c>
      <c r="BA45" s="26">
        <v>167</v>
      </c>
      <c r="BB45" s="26">
        <v>169.7741935483871</v>
      </c>
      <c r="BC45" s="26">
        <v>226.56666666666666</v>
      </c>
      <c r="BD45" s="26">
        <v>184.48387096774192</v>
      </c>
      <c r="BE45" s="26">
        <v>132.33333333333334</v>
      </c>
      <c r="BF45" s="26">
        <v>85.483870967741936</v>
      </c>
      <c r="BH45" s="66">
        <v>0.54166666666666696</v>
      </c>
      <c r="BI45" s="26">
        <v>121.25806451612904</v>
      </c>
      <c r="BJ45" s="26">
        <v>179.75</v>
      </c>
      <c r="BK45" s="26">
        <v>209.54838709677421</v>
      </c>
      <c r="BL45" s="26">
        <v>275.96666666666664</v>
      </c>
      <c r="BM45" s="26">
        <v>292.45161290322579</v>
      </c>
      <c r="BN45" s="26">
        <v>327.39999999999998</v>
      </c>
      <c r="BO45" s="26">
        <v>303.32258064516128</v>
      </c>
      <c r="BP45" s="26">
        <v>311.03225806451616</v>
      </c>
      <c r="BQ45" s="26">
        <v>241.43333333333334</v>
      </c>
      <c r="BR45" s="26">
        <v>148.90322580645162</v>
      </c>
      <c r="BS45" s="26">
        <v>107.23333333333333</v>
      </c>
      <c r="BT45" s="26">
        <v>135.35483870967741</v>
      </c>
      <c r="BU45" s="27"/>
      <c r="BV45" s="66">
        <v>0.54166666666666696</v>
      </c>
      <c r="BW45" s="26">
        <v>150.87096774193549</v>
      </c>
      <c r="BX45" s="26">
        <v>284.39285714285717</v>
      </c>
      <c r="BY45" s="26">
        <v>326.19354838709677</v>
      </c>
      <c r="BZ45" s="26">
        <v>464.76666666666665</v>
      </c>
      <c r="CA45" s="26">
        <v>452.16129032258067</v>
      </c>
      <c r="CB45" s="26">
        <v>485.6</v>
      </c>
      <c r="CC45" s="26">
        <v>372.96774193548384</v>
      </c>
      <c r="CD45" s="26">
        <v>357.83870967741933</v>
      </c>
      <c r="CE45" s="26">
        <v>306.33333333333331</v>
      </c>
      <c r="CF45" s="26">
        <v>223.61290322580646</v>
      </c>
      <c r="CG45" s="26">
        <v>195.56666666666666</v>
      </c>
      <c r="CH45" s="26">
        <v>157.74193548387098</v>
      </c>
      <c r="CI45" s="18"/>
      <c r="CJ45" s="66">
        <v>0.54166666666666696</v>
      </c>
      <c r="CK45" s="26">
        <v>193.70967741935485</v>
      </c>
      <c r="CL45" s="26">
        <v>243.42857142857142</v>
      </c>
      <c r="CM45" s="26">
        <v>241.48387096774192</v>
      </c>
      <c r="CN45" s="26">
        <v>370.43333333333334</v>
      </c>
      <c r="CO45" s="26">
        <v>297.58064516129031</v>
      </c>
      <c r="CP45" s="26">
        <v>228.03333333333333</v>
      </c>
      <c r="CQ45" s="26">
        <v>184.54838709677421</v>
      </c>
      <c r="CR45" s="26">
        <v>300.35483870967744</v>
      </c>
      <c r="CS45" s="26">
        <v>240.4</v>
      </c>
      <c r="CT45" s="26">
        <v>285.87096774193549</v>
      </c>
      <c r="CU45" s="26">
        <v>162.6</v>
      </c>
      <c r="CV45" s="26">
        <v>131.54838709677421</v>
      </c>
      <c r="CW45" s="83"/>
      <c r="DL45" s="66">
        <v>0.54166666666666696</v>
      </c>
      <c r="DM45" s="26">
        <v>131.83870967741936</v>
      </c>
      <c r="DN45" s="26">
        <v>164.03571428571428</v>
      </c>
      <c r="DO45" s="26">
        <v>165.51612903225808</v>
      </c>
      <c r="DP45" s="26">
        <v>225.36666666666667</v>
      </c>
      <c r="DQ45" s="26">
        <v>239.29032258064515</v>
      </c>
      <c r="DR45" s="26">
        <v>320.33333333333331</v>
      </c>
      <c r="DS45" s="26">
        <v>236.06451612903226</v>
      </c>
      <c r="DT45" s="26">
        <v>274.83870967741933</v>
      </c>
      <c r="DU45" s="26">
        <v>214.96666666666667</v>
      </c>
      <c r="DV45" s="26">
        <v>134.61290322580646</v>
      </c>
      <c r="DW45" s="26">
        <v>143.13333333333333</v>
      </c>
      <c r="DX45" s="26">
        <v>131.48387096774192</v>
      </c>
      <c r="DY45" s="83"/>
      <c r="DZ45" s="66">
        <v>0.54166666666666696</v>
      </c>
      <c r="EA45" s="50">
        <v>64.322580645161295</v>
      </c>
      <c r="EB45" s="50">
        <v>131.25</v>
      </c>
      <c r="EC45" s="50">
        <v>240.48387096774192</v>
      </c>
      <c r="ED45" s="50">
        <v>358.43333333333334</v>
      </c>
      <c r="EE45" s="50">
        <v>242.80645161290323</v>
      </c>
      <c r="EF45" s="50">
        <v>215.43333333333334</v>
      </c>
      <c r="EG45" s="50">
        <v>271.19354838709677</v>
      </c>
      <c r="EH45" s="50">
        <v>257.58064516129031</v>
      </c>
      <c r="EI45" s="50">
        <v>253.56666666666666</v>
      </c>
      <c r="EJ45" s="50">
        <v>201.67741935483872</v>
      </c>
      <c r="EK45" s="50">
        <v>174.4</v>
      </c>
      <c r="EL45" s="50">
        <v>106.16129032258064</v>
      </c>
      <c r="EM45" s="83"/>
      <c r="EN45" s="27"/>
      <c r="EO45" s="66">
        <v>0.54166666666666696</v>
      </c>
      <c r="EP45" s="26">
        <v>175</v>
      </c>
      <c r="EQ45" s="26">
        <v>181.85714285714286</v>
      </c>
      <c r="ER45" s="26">
        <v>166.12903225806451</v>
      </c>
      <c r="ES45" s="26">
        <v>286.60000000000002</v>
      </c>
      <c r="ET45" s="26">
        <v>386.77419354838707</v>
      </c>
      <c r="EU45" s="26">
        <v>251.36666666666667</v>
      </c>
      <c r="EV45" s="26">
        <v>345.29032258064518</v>
      </c>
      <c r="EW45" s="26">
        <v>328.22580645161293</v>
      </c>
      <c r="EX45" s="26">
        <v>297.39999999999998</v>
      </c>
      <c r="EY45" s="26">
        <v>213.03225806451613</v>
      </c>
      <c r="EZ45" s="26">
        <v>123.33333333333333</v>
      </c>
      <c r="FA45" s="26">
        <v>93.741935483870961</v>
      </c>
      <c r="FC45" s="66">
        <v>0.54166666666666696</v>
      </c>
      <c r="FD45" s="26">
        <v>36</v>
      </c>
      <c r="FE45" s="26">
        <v>231.07142857142858</v>
      </c>
      <c r="FF45" s="26">
        <v>275.25806451612902</v>
      </c>
      <c r="FG45" s="26">
        <v>289.63333333333333</v>
      </c>
      <c r="FH45" s="26">
        <v>315.48387096774195</v>
      </c>
      <c r="FI45" s="26">
        <v>285.60000000000002</v>
      </c>
      <c r="FJ45" s="26">
        <v>138.38709677419354</v>
      </c>
      <c r="FK45" s="26">
        <v>181.87096774193549</v>
      </c>
      <c r="FL45" s="26">
        <v>203.66666666666666</v>
      </c>
      <c r="FM45" s="26">
        <v>203.87096774193549</v>
      </c>
      <c r="FN45" s="26">
        <v>70.566666666666663</v>
      </c>
      <c r="FO45" s="26">
        <v>13.129032258064516</v>
      </c>
      <c r="FQ45" s="66">
        <v>0.54166666666666696</v>
      </c>
      <c r="FR45" s="26">
        <v>183.93548387096774</v>
      </c>
      <c r="FS45" s="26">
        <v>181.82142857142858</v>
      </c>
      <c r="FT45" s="26">
        <v>215.29032258064515</v>
      </c>
      <c r="FU45" s="26">
        <v>313.8</v>
      </c>
      <c r="FV45" s="26">
        <v>305.90322580645159</v>
      </c>
      <c r="FW45" s="26">
        <v>305.56666666666666</v>
      </c>
      <c r="FX45" s="26">
        <v>316.90322580645159</v>
      </c>
      <c r="FY45" s="26">
        <v>313.03225806451616</v>
      </c>
      <c r="FZ45" s="26">
        <v>280.39999999999998</v>
      </c>
      <c r="GA45" s="26">
        <v>255.61290322580646</v>
      </c>
      <c r="GB45" s="26">
        <v>157.53333333333333</v>
      </c>
      <c r="GC45" s="26">
        <v>137.03225806451613</v>
      </c>
      <c r="GE45" s="66">
        <v>0.54166666666666696</v>
      </c>
      <c r="GF45" s="26">
        <v>119.80645161290323</v>
      </c>
      <c r="GG45" s="26">
        <v>222.14285714285714</v>
      </c>
      <c r="GH45" s="26">
        <v>212.67741935483872</v>
      </c>
      <c r="GI45" s="26">
        <v>301</v>
      </c>
      <c r="GJ45" s="26">
        <v>251.25806451612902</v>
      </c>
      <c r="GK45" s="26">
        <v>240.96666666666667</v>
      </c>
      <c r="GL45" s="26">
        <v>209.58064516129033</v>
      </c>
      <c r="GM45" s="26">
        <v>215.09677419354838</v>
      </c>
      <c r="GN45" s="26">
        <v>230.6</v>
      </c>
      <c r="GO45" s="26">
        <v>181.7741935483871</v>
      </c>
      <c r="GP45" s="26">
        <v>174.96666666666667</v>
      </c>
      <c r="GQ45" s="26">
        <v>81.290322580645167</v>
      </c>
      <c r="GS45" s="66">
        <v>0.54166666666666696</v>
      </c>
      <c r="GT45" s="26">
        <v>106.87096774193549</v>
      </c>
      <c r="GU45" s="26">
        <v>159.35714285714286</v>
      </c>
      <c r="GV45" s="26">
        <v>133.67741935483872</v>
      </c>
      <c r="GW45" s="26">
        <v>298.10000000000002</v>
      </c>
      <c r="GX45" s="26">
        <v>285.29032258064518</v>
      </c>
      <c r="GY45" s="26">
        <v>256.5</v>
      </c>
      <c r="GZ45" s="26">
        <v>191.67741935483872</v>
      </c>
      <c r="HA45" s="26">
        <v>259.35483870967744</v>
      </c>
      <c r="HB45" s="26">
        <v>203.06666666666666</v>
      </c>
      <c r="HC45" s="26">
        <v>190.25806451612902</v>
      </c>
      <c r="HD45" s="26">
        <v>141.66666666666666</v>
      </c>
      <c r="HE45" s="26">
        <v>103.61290322580645</v>
      </c>
    </row>
    <row r="46" spans="4:213" ht="15.75" thickBot="1" x14ac:dyDescent="0.3">
      <c r="D46" s="239">
        <v>0.58333333333333304</v>
      </c>
      <c r="E46" s="243">
        <v>46.322580645161288</v>
      </c>
      <c r="F46" s="243">
        <v>128.42857142857142</v>
      </c>
      <c r="G46" s="243">
        <v>287.67741935483872</v>
      </c>
      <c r="H46" s="243">
        <v>153.4</v>
      </c>
      <c r="I46" s="243">
        <v>508.03225806451616</v>
      </c>
      <c r="J46" s="243">
        <v>524.63333333333333</v>
      </c>
      <c r="K46" s="243">
        <v>547.74193548387098</v>
      </c>
      <c r="L46" s="243">
        <v>314.96774193548384</v>
      </c>
      <c r="M46" s="243">
        <v>53.333333333333336</v>
      </c>
      <c r="N46" s="243">
        <v>63.903225806451616</v>
      </c>
      <c r="O46" s="243">
        <v>16.166666666666668</v>
      </c>
      <c r="P46" s="243">
        <v>0</v>
      </c>
      <c r="Q46" s="83"/>
      <c r="R46" s="66">
        <v>0.58333333333333304</v>
      </c>
      <c r="S46" s="26">
        <v>118.7741935483871</v>
      </c>
      <c r="T46" s="26">
        <v>176.57142857142858</v>
      </c>
      <c r="U46" s="26">
        <v>259.48387096774195</v>
      </c>
      <c r="V46" s="26">
        <v>213.76666666666668</v>
      </c>
      <c r="W46" s="26">
        <v>231.06451612903226</v>
      </c>
      <c r="X46" s="26">
        <v>189.03333333333333</v>
      </c>
      <c r="Y46" s="26">
        <v>168.19354838709677</v>
      </c>
      <c r="Z46" s="26">
        <v>223.25806451612902</v>
      </c>
      <c r="AA46" s="26">
        <v>123.53333333333333</v>
      </c>
      <c r="AB46" s="26">
        <v>142.70967741935485</v>
      </c>
      <c r="AC46" s="26">
        <v>145.26666666666668</v>
      </c>
      <c r="AD46" s="26">
        <v>118.87096774193549</v>
      </c>
      <c r="AE46" s="18"/>
      <c r="AF46" s="66">
        <v>0.58333333333333304</v>
      </c>
      <c r="AG46" s="26">
        <v>130.90322580645162</v>
      </c>
      <c r="AH46" s="26">
        <v>201.32142857142858</v>
      </c>
      <c r="AI46" s="26">
        <v>220.64516129032259</v>
      </c>
      <c r="AJ46" s="26">
        <v>319.5</v>
      </c>
      <c r="AK46" s="26">
        <v>309.32258064516128</v>
      </c>
      <c r="AL46" s="26">
        <v>242.96666666666667</v>
      </c>
      <c r="AM46" s="26">
        <v>265.03225806451616</v>
      </c>
      <c r="AN46" s="26">
        <v>232.32258064516128</v>
      </c>
      <c r="AO46" s="26">
        <v>237.73333333333332</v>
      </c>
      <c r="AP46" s="26">
        <v>188.03225806451613</v>
      </c>
      <c r="AQ46" s="26">
        <v>110.56666666666666</v>
      </c>
      <c r="AR46" s="26">
        <v>74.548387096774192</v>
      </c>
      <c r="AT46" s="66">
        <v>0.58333333333333304</v>
      </c>
      <c r="AU46" s="26">
        <v>110.38709677419355</v>
      </c>
      <c r="AV46" s="26">
        <v>172.82142857142858</v>
      </c>
      <c r="AW46" s="26">
        <v>160.03225806451613</v>
      </c>
      <c r="AX46" s="26">
        <v>193.43333333333334</v>
      </c>
      <c r="AY46" s="26">
        <v>234.29032258064515</v>
      </c>
      <c r="AZ46" s="26">
        <v>153.19999999999999</v>
      </c>
      <c r="BA46" s="26">
        <v>155.12903225806451</v>
      </c>
      <c r="BB46" s="26">
        <v>198.09677419354838</v>
      </c>
      <c r="BC46" s="26">
        <v>217.83333333333334</v>
      </c>
      <c r="BD46" s="26">
        <v>186.80645161290323</v>
      </c>
      <c r="BE46" s="26">
        <v>110.33333333333333</v>
      </c>
      <c r="BF46" s="26">
        <v>88.225806451612897</v>
      </c>
      <c r="BH46" s="66">
        <v>0.58333333333333304</v>
      </c>
      <c r="BI46" s="26">
        <v>101.48387096774194</v>
      </c>
      <c r="BJ46" s="26">
        <v>166.25</v>
      </c>
      <c r="BK46" s="26">
        <v>232.03225806451613</v>
      </c>
      <c r="BL46" s="26">
        <v>255.66666666666666</v>
      </c>
      <c r="BM46" s="26">
        <v>307.70967741935482</v>
      </c>
      <c r="BN46" s="26">
        <v>330.1</v>
      </c>
      <c r="BO46" s="26">
        <v>329.70967741935482</v>
      </c>
      <c r="BP46" s="26">
        <v>258.19354838709677</v>
      </c>
      <c r="BQ46" s="26">
        <v>203.76666666666668</v>
      </c>
      <c r="BR46" s="26">
        <v>158.83870967741936</v>
      </c>
      <c r="BS46" s="26">
        <v>50.6</v>
      </c>
      <c r="BT46" s="26">
        <v>127.09677419354838</v>
      </c>
      <c r="BU46" s="27"/>
      <c r="BV46" s="66">
        <v>0.58333333333333304</v>
      </c>
      <c r="BW46" s="26">
        <v>136.38709677419354</v>
      </c>
      <c r="BX46" s="26">
        <v>283.21428571428572</v>
      </c>
      <c r="BY46" s="26">
        <v>317.38709677419354</v>
      </c>
      <c r="BZ46" s="26">
        <v>413.13333333333333</v>
      </c>
      <c r="CA46" s="26">
        <v>433.87096774193549</v>
      </c>
      <c r="CB46" s="26">
        <v>472.46666666666664</v>
      </c>
      <c r="CC46" s="26">
        <v>420.38709677419354</v>
      </c>
      <c r="CD46" s="26">
        <v>370.61290322580646</v>
      </c>
      <c r="CE46" s="26">
        <v>319.33333333333331</v>
      </c>
      <c r="CF46" s="26">
        <v>180.51612903225808</v>
      </c>
      <c r="CG46" s="26">
        <v>173.2</v>
      </c>
      <c r="CH46" s="26">
        <v>147.19354838709677</v>
      </c>
      <c r="CI46" s="18"/>
      <c r="CJ46" s="66">
        <v>0.58333333333333304</v>
      </c>
      <c r="CK46" s="26">
        <v>219.51612903225808</v>
      </c>
      <c r="CL46" s="26">
        <v>266.32142857142856</v>
      </c>
      <c r="CM46" s="26">
        <v>249.12903225806451</v>
      </c>
      <c r="CN46" s="26">
        <v>368</v>
      </c>
      <c r="CO46" s="26">
        <v>329.12903225806451</v>
      </c>
      <c r="CP46" s="26">
        <v>264.36666666666667</v>
      </c>
      <c r="CQ46" s="26">
        <v>222.12903225806451</v>
      </c>
      <c r="CR46" s="26">
        <v>281.32258064516128</v>
      </c>
      <c r="CS46" s="26">
        <v>230.2</v>
      </c>
      <c r="CT46" s="26">
        <v>236.19354838709677</v>
      </c>
      <c r="CU46" s="26">
        <v>151.30000000000001</v>
      </c>
      <c r="CV46" s="26">
        <v>146.80645161290323</v>
      </c>
      <c r="CW46" s="83"/>
      <c r="DL46" s="66">
        <v>0.58333333333333304</v>
      </c>
      <c r="DM46" s="26">
        <v>126.12903225806451</v>
      </c>
      <c r="DN46" s="26">
        <v>156.75</v>
      </c>
      <c r="DO46" s="26">
        <v>187.96774193548387</v>
      </c>
      <c r="DP46" s="26">
        <v>220.8</v>
      </c>
      <c r="DQ46" s="26">
        <v>234.38709677419354</v>
      </c>
      <c r="DR46" s="26">
        <v>259.33333333333331</v>
      </c>
      <c r="DS46" s="26">
        <v>250.12903225806451</v>
      </c>
      <c r="DT46" s="26">
        <v>255.61290322580646</v>
      </c>
      <c r="DU46" s="26">
        <v>193.2</v>
      </c>
      <c r="DV46" s="26">
        <v>85.451612903225808</v>
      </c>
      <c r="DW46" s="26">
        <v>126.36666666666666</v>
      </c>
      <c r="DX46" s="26">
        <v>113.51612903225806</v>
      </c>
      <c r="DY46" s="83"/>
      <c r="DZ46" s="66">
        <v>0.58333333333333304</v>
      </c>
      <c r="EA46" s="50">
        <v>80</v>
      </c>
      <c r="EB46" s="50">
        <v>101.92857142857143</v>
      </c>
      <c r="EC46" s="50">
        <v>272.83870967741933</v>
      </c>
      <c r="ED46" s="50">
        <v>329.8</v>
      </c>
      <c r="EE46" s="50">
        <v>244.19354838709677</v>
      </c>
      <c r="EF46" s="50">
        <v>288.86666666666667</v>
      </c>
      <c r="EG46" s="50">
        <v>308.74193548387098</v>
      </c>
      <c r="EH46" s="50">
        <v>242.25806451612902</v>
      </c>
      <c r="EI46" s="50">
        <v>224.86666666666667</v>
      </c>
      <c r="EJ46" s="50">
        <v>218.61290322580646</v>
      </c>
      <c r="EK46" s="50">
        <v>146.56666666666666</v>
      </c>
      <c r="EL46" s="50">
        <v>91.451612903225808</v>
      </c>
      <c r="EM46" s="83"/>
      <c r="EN46" s="27"/>
      <c r="EO46" s="66">
        <v>0.58333333333333304</v>
      </c>
      <c r="EP46" s="26">
        <v>137.58064516129033</v>
      </c>
      <c r="EQ46" s="26">
        <v>154.21428571428572</v>
      </c>
      <c r="ER46" s="26">
        <v>174.54838709677421</v>
      </c>
      <c r="ES46" s="26">
        <v>286.66666666666669</v>
      </c>
      <c r="ET46" s="26">
        <v>360.51612903225805</v>
      </c>
      <c r="EU46" s="26">
        <v>271.56666666666666</v>
      </c>
      <c r="EV46" s="26">
        <v>311.80645161290323</v>
      </c>
      <c r="EW46" s="26">
        <v>331</v>
      </c>
      <c r="EX46" s="26">
        <v>245.4</v>
      </c>
      <c r="EY46" s="26">
        <v>176.51612903225808</v>
      </c>
      <c r="EZ46" s="26">
        <v>95.166666666666671</v>
      </c>
      <c r="FA46" s="26">
        <v>81.064516129032256</v>
      </c>
      <c r="FC46" s="66">
        <v>0.58333333333333304</v>
      </c>
      <c r="FD46" s="26">
        <v>26.258064516129032</v>
      </c>
      <c r="FE46" s="26">
        <v>227.32142857142858</v>
      </c>
      <c r="FF46" s="26">
        <v>286.38709677419354</v>
      </c>
      <c r="FG46" s="26">
        <v>348.06666666666666</v>
      </c>
      <c r="FH46" s="26">
        <v>325.77419354838707</v>
      </c>
      <c r="FI46" s="26">
        <v>274.60000000000002</v>
      </c>
      <c r="FJ46" s="26">
        <v>177.87096774193549</v>
      </c>
      <c r="FK46" s="26">
        <v>207.41935483870967</v>
      </c>
      <c r="FL46" s="26">
        <v>208.73333333333332</v>
      </c>
      <c r="FM46" s="26">
        <v>216.25806451612902</v>
      </c>
      <c r="FN46" s="26">
        <v>26.233333333333334</v>
      </c>
      <c r="FO46" s="26">
        <v>0</v>
      </c>
      <c r="FQ46" s="66">
        <v>0.58333333333333304</v>
      </c>
      <c r="FR46" s="26">
        <v>199.80645161290323</v>
      </c>
      <c r="FS46" s="26">
        <v>158.96428571428572</v>
      </c>
      <c r="FT46" s="26">
        <v>188.90322580645162</v>
      </c>
      <c r="FU46" s="26">
        <v>325.03333333333336</v>
      </c>
      <c r="FV46" s="26">
        <v>318.64516129032256</v>
      </c>
      <c r="FW46" s="26">
        <v>255.83333333333334</v>
      </c>
      <c r="FX46" s="26">
        <v>328.90322580645159</v>
      </c>
      <c r="FY46" s="26">
        <v>375.70967741935482</v>
      </c>
      <c r="FZ46" s="26">
        <v>268.2</v>
      </c>
      <c r="GA46" s="26">
        <v>204.38709677419354</v>
      </c>
      <c r="GB46" s="26">
        <v>149.1</v>
      </c>
      <c r="GC46" s="26">
        <v>97.161290322580641</v>
      </c>
      <c r="GE46" s="66">
        <v>0.58333333333333304</v>
      </c>
      <c r="GF46" s="26">
        <v>95.129032258064512</v>
      </c>
      <c r="GG46" s="26">
        <v>190.53571428571428</v>
      </c>
      <c r="GH46" s="26">
        <v>228.32258064516128</v>
      </c>
      <c r="GI46" s="26">
        <v>324.3</v>
      </c>
      <c r="GJ46" s="26">
        <v>261.22580645161293</v>
      </c>
      <c r="GK46" s="26">
        <v>276.66666666666669</v>
      </c>
      <c r="GL46" s="26">
        <v>251.87096774193549</v>
      </c>
      <c r="GM46" s="26">
        <v>201.06451612903226</v>
      </c>
      <c r="GN46" s="26">
        <v>227.1</v>
      </c>
      <c r="GO46" s="26">
        <v>205.25806451612902</v>
      </c>
      <c r="GP46" s="26">
        <v>137.80000000000001</v>
      </c>
      <c r="GQ46" s="26">
        <v>55.677419354838712</v>
      </c>
      <c r="GS46" s="66">
        <v>0.58333333333333304</v>
      </c>
      <c r="GT46" s="26">
        <v>76.161290322580641</v>
      </c>
      <c r="GU46" s="26">
        <v>150.5</v>
      </c>
      <c r="GV46" s="26">
        <v>111.6774193548387</v>
      </c>
      <c r="GW46" s="26">
        <v>291.66666666666669</v>
      </c>
      <c r="GX46" s="26">
        <v>304.90322580645159</v>
      </c>
      <c r="GY46" s="26">
        <v>253.56666666666666</v>
      </c>
      <c r="GZ46" s="26">
        <v>216.29032258064515</v>
      </c>
      <c r="HA46" s="26">
        <v>190.61290322580646</v>
      </c>
      <c r="HB46" s="26">
        <v>132.6</v>
      </c>
      <c r="HC46" s="26">
        <v>162.12903225806451</v>
      </c>
      <c r="HD46" s="26">
        <v>121.3</v>
      </c>
      <c r="HE46" s="26">
        <v>82.774193548387103</v>
      </c>
    </row>
    <row r="47" spans="4:213" ht="15.75" thickBot="1" x14ac:dyDescent="0.3">
      <c r="D47" s="239">
        <v>0.625</v>
      </c>
      <c r="E47" s="243">
        <v>1.2258064516129032</v>
      </c>
      <c r="F47" s="243">
        <v>78.357142857142861</v>
      </c>
      <c r="G47" s="243">
        <v>218.29032258064515</v>
      </c>
      <c r="H47" s="243">
        <v>121.46666666666667</v>
      </c>
      <c r="I47" s="243">
        <v>216.80645161290323</v>
      </c>
      <c r="J47" s="243">
        <v>428.93333333333334</v>
      </c>
      <c r="K47" s="243">
        <v>361.09677419354841</v>
      </c>
      <c r="L47" s="243">
        <v>159.41935483870967</v>
      </c>
      <c r="M47" s="243">
        <v>18.2</v>
      </c>
      <c r="N47" s="243">
        <v>12.483870967741936</v>
      </c>
      <c r="O47" s="243">
        <v>0</v>
      </c>
      <c r="P47" s="243">
        <v>0</v>
      </c>
      <c r="Q47" s="83"/>
      <c r="R47" s="66">
        <v>0.625</v>
      </c>
      <c r="S47" s="26">
        <v>71.645161290322577</v>
      </c>
      <c r="T47" s="26">
        <v>166.21428571428572</v>
      </c>
      <c r="U47" s="26">
        <v>217.03225806451613</v>
      </c>
      <c r="V47" s="26">
        <v>198.5</v>
      </c>
      <c r="W47" s="26">
        <v>230.67741935483872</v>
      </c>
      <c r="X47" s="26">
        <v>165.63333333333333</v>
      </c>
      <c r="Y47" s="26">
        <v>175.09677419354838</v>
      </c>
      <c r="Z47" s="26">
        <v>231.93548387096774</v>
      </c>
      <c r="AA47" s="26">
        <v>88.933333333333337</v>
      </c>
      <c r="AB47" s="26">
        <v>116.54838709677419</v>
      </c>
      <c r="AC47" s="26">
        <v>101.66666666666667</v>
      </c>
      <c r="AD47" s="26">
        <v>44.806451612903224</v>
      </c>
      <c r="AE47" s="18"/>
      <c r="AF47" s="66">
        <v>0.625</v>
      </c>
      <c r="AG47" s="26">
        <v>64.354838709677423</v>
      </c>
      <c r="AH47" s="26">
        <v>177.96428571428572</v>
      </c>
      <c r="AI47" s="26">
        <v>223.09677419354838</v>
      </c>
      <c r="AJ47" s="26">
        <v>330.5</v>
      </c>
      <c r="AK47" s="26">
        <v>306.83870967741933</v>
      </c>
      <c r="AL47" s="26">
        <v>273.43333333333334</v>
      </c>
      <c r="AM47" s="26">
        <v>257.48387096774195</v>
      </c>
      <c r="AN47" s="26">
        <v>253.41935483870967</v>
      </c>
      <c r="AO47" s="26">
        <v>234.73333333333332</v>
      </c>
      <c r="AP47" s="26">
        <v>139.32258064516128</v>
      </c>
      <c r="AQ47" s="26">
        <v>74.333333333333329</v>
      </c>
      <c r="AR47" s="26">
        <v>41.516129032258064</v>
      </c>
      <c r="AT47" s="66">
        <v>0.625</v>
      </c>
      <c r="AU47" s="26">
        <v>84.290322580645167</v>
      </c>
      <c r="AV47" s="26">
        <v>144.85714285714286</v>
      </c>
      <c r="AW47" s="26">
        <v>157.29032258064515</v>
      </c>
      <c r="AX47" s="26">
        <v>223.36666666666667</v>
      </c>
      <c r="AY47" s="26">
        <v>267.38709677419354</v>
      </c>
      <c r="AZ47" s="26">
        <v>138.03333333333333</v>
      </c>
      <c r="BA47" s="26">
        <v>155.96774193548387</v>
      </c>
      <c r="BB47" s="26">
        <v>209.2258064516129</v>
      </c>
      <c r="BC47" s="26">
        <v>183.46666666666667</v>
      </c>
      <c r="BD47" s="26">
        <v>146.51612903225808</v>
      </c>
      <c r="BE47" s="26">
        <v>97.13333333333334</v>
      </c>
      <c r="BF47" s="26">
        <v>66.387096774193552</v>
      </c>
      <c r="BH47" s="66">
        <v>0.625</v>
      </c>
      <c r="BI47" s="26">
        <v>82.387096774193552</v>
      </c>
      <c r="BJ47" s="26">
        <v>134.07142857142858</v>
      </c>
      <c r="BK47" s="26">
        <v>234.67741935483872</v>
      </c>
      <c r="BL47" s="26">
        <v>241.56666666666666</v>
      </c>
      <c r="BM47" s="26">
        <v>291.93548387096774</v>
      </c>
      <c r="BN47" s="26">
        <v>325.8</v>
      </c>
      <c r="BO47" s="26">
        <v>239.41935483870967</v>
      </c>
      <c r="BP47" s="26">
        <v>220.87096774193549</v>
      </c>
      <c r="BQ47" s="26">
        <v>184.8</v>
      </c>
      <c r="BR47" s="26">
        <v>142</v>
      </c>
      <c r="BS47" s="26">
        <v>46.166666666666664</v>
      </c>
      <c r="BT47" s="26">
        <v>53.645161290322584</v>
      </c>
      <c r="BU47" s="27"/>
      <c r="BV47" s="66">
        <v>0.625</v>
      </c>
      <c r="BW47" s="26">
        <v>81.451612903225808</v>
      </c>
      <c r="BX47" s="26">
        <v>244.21428571428572</v>
      </c>
      <c r="BY47" s="26">
        <v>288.74193548387098</v>
      </c>
      <c r="BZ47" s="26">
        <v>393.5</v>
      </c>
      <c r="CA47" s="26">
        <v>399.51612903225805</v>
      </c>
      <c r="CB47" s="26">
        <v>433.63333333333333</v>
      </c>
      <c r="CC47" s="26">
        <v>468.54838709677421</v>
      </c>
      <c r="CD47" s="26">
        <v>387.45161290322579</v>
      </c>
      <c r="CE47" s="26">
        <v>288.96666666666664</v>
      </c>
      <c r="CF47" s="26">
        <v>170.96774193548387</v>
      </c>
      <c r="CG47" s="26">
        <v>96.233333333333334</v>
      </c>
      <c r="CH47" s="26">
        <v>64.548387096774192</v>
      </c>
      <c r="CI47" s="18"/>
      <c r="CJ47" s="66">
        <v>0.625</v>
      </c>
      <c r="CK47" s="26">
        <v>212.51612903225808</v>
      </c>
      <c r="CL47" s="26">
        <v>228.03571428571428</v>
      </c>
      <c r="CM47" s="26">
        <v>214.74193548387098</v>
      </c>
      <c r="CN47" s="26">
        <v>344.36666666666667</v>
      </c>
      <c r="CO47" s="26">
        <v>334.77419354838707</v>
      </c>
      <c r="CP47" s="26">
        <v>261.43333333333334</v>
      </c>
      <c r="CQ47" s="26">
        <v>199.61290322580646</v>
      </c>
      <c r="CR47" s="26">
        <v>253.87096774193549</v>
      </c>
      <c r="CS47" s="26">
        <v>236.83333333333334</v>
      </c>
      <c r="CT47" s="26">
        <v>186.64516129032259</v>
      </c>
      <c r="CU47" s="26">
        <v>92.933333333333337</v>
      </c>
      <c r="CV47" s="26">
        <v>133.54838709677421</v>
      </c>
      <c r="CW47" s="83"/>
      <c r="DL47" s="66">
        <v>0.625</v>
      </c>
      <c r="DM47" s="26">
        <v>102.03225806451613</v>
      </c>
      <c r="DN47" s="26">
        <v>139.03571428571428</v>
      </c>
      <c r="DO47" s="26">
        <v>187.87096774193549</v>
      </c>
      <c r="DP47" s="26">
        <v>227.56666666666666</v>
      </c>
      <c r="DQ47" s="26">
        <v>217.32258064516128</v>
      </c>
      <c r="DR47" s="26">
        <v>240.16666666666666</v>
      </c>
      <c r="DS47" s="26">
        <v>237.7741935483871</v>
      </c>
      <c r="DT47" s="26">
        <v>246.87096774193549</v>
      </c>
      <c r="DU47" s="26">
        <v>170.06666666666666</v>
      </c>
      <c r="DV47" s="26">
        <v>76.677419354838705</v>
      </c>
      <c r="DW47" s="26">
        <v>91.933333333333337</v>
      </c>
      <c r="DX47" s="26">
        <v>69.41935483870968</v>
      </c>
      <c r="DY47" s="83"/>
      <c r="DZ47" s="66">
        <v>0.625</v>
      </c>
      <c r="EA47" s="50">
        <v>83.612903225806448</v>
      </c>
      <c r="EB47" s="50">
        <v>77.214285714285708</v>
      </c>
      <c r="EC47" s="50">
        <v>246.83870967741936</v>
      </c>
      <c r="ED47" s="50">
        <v>362.9</v>
      </c>
      <c r="EE47" s="50">
        <v>221.48387096774192</v>
      </c>
      <c r="EF47" s="50">
        <v>285.96666666666664</v>
      </c>
      <c r="EG47" s="50">
        <v>340.09677419354841</v>
      </c>
      <c r="EH47" s="50">
        <v>222.2258064516129</v>
      </c>
      <c r="EI47" s="50">
        <v>193.5</v>
      </c>
      <c r="EJ47" s="50">
        <v>193.25806451612902</v>
      </c>
      <c r="EK47" s="50">
        <v>133.63333333333333</v>
      </c>
      <c r="EL47" s="50">
        <v>98.161290322580641</v>
      </c>
      <c r="EM47" s="83"/>
      <c r="EN47" s="27"/>
      <c r="EO47" s="66">
        <v>0.625</v>
      </c>
      <c r="EP47" s="26">
        <v>77.161290322580641</v>
      </c>
      <c r="EQ47" s="26">
        <v>141.60714285714286</v>
      </c>
      <c r="ER47" s="26">
        <v>120.70967741935483</v>
      </c>
      <c r="ES47" s="26">
        <v>254.9</v>
      </c>
      <c r="ET47" s="26">
        <v>363.25806451612902</v>
      </c>
      <c r="EU47" s="26">
        <v>236.53333333333333</v>
      </c>
      <c r="EV47" s="26">
        <v>249.25806451612902</v>
      </c>
      <c r="EW47" s="26">
        <v>303.87096774193549</v>
      </c>
      <c r="EX47" s="26">
        <v>248.13333333333333</v>
      </c>
      <c r="EY47" s="26">
        <v>161.35483870967741</v>
      </c>
      <c r="EZ47" s="26">
        <v>55.633333333333333</v>
      </c>
      <c r="FA47" s="26">
        <v>39.096774193548384</v>
      </c>
      <c r="FC47" s="66">
        <v>0.625</v>
      </c>
      <c r="FD47" s="26">
        <v>9.612903225806452</v>
      </c>
      <c r="FE47" s="26">
        <v>185.46428571428572</v>
      </c>
      <c r="FF47" s="26">
        <v>298.19354838709677</v>
      </c>
      <c r="FG47" s="26">
        <v>385.23333333333335</v>
      </c>
      <c r="FH47" s="26">
        <v>322.45161290322579</v>
      </c>
      <c r="FI47" s="26">
        <v>258.8</v>
      </c>
      <c r="FJ47" s="26">
        <v>203.35483870967741</v>
      </c>
      <c r="FK47" s="26">
        <v>207.12903225806451</v>
      </c>
      <c r="FL47" s="26">
        <v>203.13333333333333</v>
      </c>
      <c r="FM47" s="26">
        <v>177.64516129032259</v>
      </c>
      <c r="FN47" s="26">
        <v>0</v>
      </c>
      <c r="FO47" s="26">
        <v>0</v>
      </c>
      <c r="FQ47" s="66">
        <v>0.625</v>
      </c>
      <c r="FR47" s="26">
        <v>135.83870967741936</v>
      </c>
      <c r="FS47" s="26">
        <v>144.46428571428572</v>
      </c>
      <c r="FT47" s="26">
        <v>144.67741935483872</v>
      </c>
      <c r="FU47" s="26">
        <v>312.23333333333335</v>
      </c>
      <c r="FV47" s="26">
        <v>345.51612903225805</v>
      </c>
      <c r="FW47" s="26">
        <v>263.06666666666666</v>
      </c>
      <c r="FX47" s="26">
        <v>305.38709677419354</v>
      </c>
      <c r="FY47" s="26">
        <v>371.38709677419354</v>
      </c>
      <c r="FZ47" s="26">
        <v>269.86666666666667</v>
      </c>
      <c r="GA47" s="26">
        <v>182.45161290322579</v>
      </c>
      <c r="GB47" s="26">
        <v>101.23333333333333</v>
      </c>
      <c r="GC47" s="26">
        <v>44.451612903225808</v>
      </c>
      <c r="GE47" s="66">
        <v>0.625</v>
      </c>
      <c r="GF47" s="26">
        <v>32.548387096774192</v>
      </c>
      <c r="GG47" s="26">
        <v>189.60714285714286</v>
      </c>
      <c r="GH47" s="26">
        <v>161.45161290322579</v>
      </c>
      <c r="GI47" s="26">
        <v>311.26666666666665</v>
      </c>
      <c r="GJ47" s="26">
        <v>330.32258064516128</v>
      </c>
      <c r="GK47" s="26">
        <v>284.60000000000002</v>
      </c>
      <c r="GL47" s="26">
        <v>234.54838709677421</v>
      </c>
      <c r="GM47" s="26">
        <v>195.61290322580646</v>
      </c>
      <c r="GN47" s="26">
        <v>194.3</v>
      </c>
      <c r="GO47" s="26">
        <v>149.45161290322579</v>
      </c>
      <c r="GP47" s="26">
        <v>94.4</v>
      </c>
      <c r="GQ47" s="26">
        <v>25.193548387096776</v>
      </c>
      <c r="GS47" s="66">
        <v>0.625</v>
      </c>
      <c r="GT47" s="26">
        <v>44.58064516129032</v>
      </c>
      <c r="GU47" s="26">
        <v>137.96428571428572</v>
      </c>
      <c r="GV47" s="26">
        <v>143.61290322580646</v>
      </c>
      <c r="GW47" s="26">
        <v>220.8</v>
      </c>
      <c r="GX47" s="26">
        <v>319.25806451612902</v>
      </c>
      <c r="GY47" s="26">
        <v>233.1</v>
      </c>
      <c r="GZ47" s="26">
        <v>210</v>
      </c>
      <c r="HA47" s="26">
        <v>231.25806451612902</v>
      </c>
      <c r="HB47" s="26">
        <v>142.53333333333333</v>
      </c>
      <c r="HC47" s="26">
        <v>160.64516129032259</v>
      </c>
      <c r="HD47" s="26">
        <v>80.63333333333334</v>
      </c>
      <c r="HE47" s="26">
        <v>40.387096774193552</v>
      </c>
    </row>
    <row r="48" spans="4:213" ht="15.75" thickBot="1" x14ac:dyDescent="0.3">
      <c r="D48" s="239">
        <v>0.66666666666666696</v>
      </c>
      <c r="E48" s="243">
        <v>0</v>
      </c>
      <c r="F48" s="243">
        <v>31.25</v>
      </c>
      <c r="G48" s="243">
        <v>159.06451612903226</v>
      </c>
      <c r="H48" s="243">
        <v>71.433333333333337</v>
      </c>
      <c r="I48" s="243">
        <v>213.41935483870967</v>
      </c>
      <c r="J48" s="243">
        <v>234.96666666666667</v>
      </c>
      <c r="K48" s="243">
        <v>240.7741935483871</v>
      </c>
      <c r="L48" s="243">
        <v>109.41935483870968</v>
      </c>
      <c r="M48" s="243">
        <v>3.7333333333333334</v>
      </c>
      <c r="N48" s="243">
        <v>0</v>
      </c>
      <c r="O48" s="243">
        <v>0</v>
      </c>
      <c r="P48" s="243">
        <v>0</v>
      </c>
      <c r="Q48" s="83"/>
      <c r="R48" s="66">
        <v>0.66666666666666696</v>
      </c>
      <c r="S48" s="26">
        <v>16.225806451612904</v>
      </c>
      <c r="T48" s="26">
        <v>111.96428571428571</v>
      </c>
      <c r="U48" s="26">
        <v>136.51612903225808</v>
      </c>
      <c r="V48" s="26">
        <v>135.4</v>
      </c>
      <c r="W48" s="26">
        <v>214.7741935483871</v>
      </c>
      <c r="X48" s="26">
        <v>170.96666666666667</v>
      </c>
      <c r="Y48" s="26">
        <v>121.29032258064517</v>
      </c>
      <c r="Z48" s="26">
        <v>153.64516129032259</v>
      </c>
      <c r="AA48" s="26">
        <v>108.56666666666666</v>
      </c>
      <c r="AB48" s="26">
        <v>42.806451612903224</v>
      </c>
      <c r="AC48" s="26">
        <v>14.433333333333334</v>
      </c>
      <c r="AD48" s="26">
        <v>0</v>
      </c>
      <c r="AE48" s="18"/>
      <c r="AF48" s="66">
        <v>0.66666666666666696</v>
      </c>
      <c r="AG48" s="26">
        <v>11.870967741935484</v>
      </c>
      <c r="AH48" s="26">
        <v>109.25</v>
      </c>
      <c r="AI48" s="26">
        <v>159.67741935483872</v>
      </c>
      <c r="AJ48" s="26">
        <v>303.33333333333331</v>
      </c>
      <c r="AK48" s="26">
        <v>274.96774193548384</v>
      </c>
      <c r="AL48" s="26">
        <v>304.43333333333334</v>
      </c>
      <c r="AM48" s="26">
        <v>233.48387096774192</v>
      </c>
      <c r="AN48" s="26">
        <v>261.29032258064518</v>
      </c>
      <c r="AO48" s="26">
        <v>208.16666666666666</v>
      </c>
      <c r="AP48" s="26">
        <v>80.41935483870968</v>
      </c>
      <c r="AQ48" s="26">
        <v>11.8</v>
      </c>
      <c r="AR48" s="26">
        <v>0</v>
      </c>
      <c r="AT48" s="66">
        <v>0.66666666666666696</v>
      </c>
      <c r="AU48" s="26">
        <v>29.838709677419356</v>
      </c>
      <c r="AV48" s="26">
        <v>122.78571428571429</v>
      </c>
      <c r="AW48" s="26">
        <v>143</v>
      </c>
      <c r="AX48" s="26">
        <v>209.93333333333334</v>
      </c>
      <c r="AY48" s="26">
        <v>268.03225806451616</v>
      </c>
      <c r="AZ48" s="26">
        <v>132.80000000000001</v>
      </c>
      <c r="BA48" s="26">
        <v>167.83870967741936</v>
      </c>
      <c r="BB48" s="26">
        <v>179.32258064516128</v>
      </c>
      <c r="BC48" s="26">
        <v>164.96666666666667</v>
      </c>
      <c r="BD48" s="26">
        <v>90.032258064516128</v>
      </c>
      <c r="BE48" s="26">
        <v>43.366666666666667</v>
      </c>
      <c r="BF48" s="26">
        <v>0.70967741935483875</v>
      </c>
      <c r="BH48" s="66">
        <v>0.66666666666666696</v>
      </c>
      <c r="BI48" s="26">
        <v>17.870967741935484</v>
      </c>
      <c r="BJ48" s="26">
        <v>83.678571428571431</v>
      </c>
      <c r="BK48" s="26">
        <v>167.64516129032259</v>
      </c>
      <c r="BL48" s="26">
        <v>190.73333333333332</v>
      </c>
      <c r="BM48" s="26">
        <v>276.93548387096774</v>
      </c>
      <c r="BN48" s="26">
        <v>273.5</v>
      </c>
      <c r="BO48" s="26">
        <v>278.03225806451616</v>
      </c>
      <c r="BP48" s="26">
        <v>198.58064516129033</v>
      </c>
      <c r="BQ48" s="26">
        <v>156.9</v>
      </c>
      <c r="BR48" s="26">
        <v>77.322580645161295</v>
      </c>
      <c r="BS48" s="26">
        <v>6.9666666666666668</v>
      </c>
      <c r="BT48" s="26">
        <v>0</v>
      </c>
      <c r="BU48" s="27"/>
      <c r="BV48" s="66">
        <v>0.66666666666666696</v>
      </c>
      <c r="BW48" s="26">
        <v>27.225806451612904</v>
      </c>
      <c r="BX48" s="26">
        <v>178.21428571428572</v>
      </c>
      <c r="BY48" s="26">
        <v>254.93548387096774</v>
      </c>
      <c r="BZ48" s="26">
        <v>348.73333333333335</v>
      </c>
      <c r="CA48" s="26">
        <v>356.74193548387098</v>
      </c>
      <c r="CB48" s="26">
        <v>417.13333333333333</v>
      </c>
      <c r="CC48" s="26">
        <v>461.70967741935482</v>
      </c>
      <c r="CD48" s="26">
        <v>391.45161290322579</v>
      </c>
      <c r="CE48" s="26">
        <v>257.56666666666666</v>
      </c>
      <c r="CF48" s="26">
        <v>97.322580645161295</v>
      </c>
      <c r="CG48" s="26">
        <v>14.666666666666666</v>
      </c>
      <c r="CH48" s="26">
        <v>0.35483870967741937</v>
      </c>
      <c r="CI48" s="18"/>
      <c r="CJ48" s="66">
        <v>0.66666666666666696</v>
      </c>
      <c r="CK48" s="26">
        <v>246.51612903225808</v>
      </c>
      <c r="CL48" s="26">
        <v>171.17857142857142</v>
      </c>
      <c r="CM48" s="26">
        <v>186</v>
      </c>
      <c r="CN48" s="26">
        <v>315.8</v>
      </c>
      <c r="CO48" s="26">
        <v>280.45161290322579</v>
      </c>
      <c r="CP48" s="26">
        <v>256.3</v>
      </c>
      <c r="CQ48" s="26">
        <v>208.54838709677421</v>
      </c>
      <c r="CR48" s="26">
        <v>189.54838709677421</v>
      </c>
      <c r="CS48" s="26">
        <v>213.23333333333332</v>
      </c>
      <c r="CT48" s="26">
        <v>144.41935483870967</v>
      </c>
      <c r="CU48" s="26">
        <v>37.9</v>
      </c>
      <c r="CV48" s="26">
        <v>170.87096774193549</v>
      </c>
      <c r="CW48" s="83"/>
      <c r="DL48" s="66">
        <v>0.66666666666666696</v>
      </c>
      <c r="DM48" s="26">
        <v>26.774193548387096</v>
      </c>
      <c r="DN48" s="26">
        <v>94.357142857142861</v>
      </c>
      <c r="DO48" s="26">
        <v>135.48387096774192</v>
      </c>
      <c r="DP48" s="26">
        <v>210.63333333333333</v>
      </c>
      <c r="DQ48" s="26">
        <v>216.19354838709677</v>
      </c>
      <c r="DR48" s="26">
        <v>236.4</v>
      </c>
      <c r="DS48" s="26">
        <v>229.48387096774192</v>
      </c>
      <c r="DT48" s="26">
        <v>202.96774193548387</v>
      </c>
      <c r="DU48" s="26">
        <v>115.76666666666667</v>
      </c>
      <c r="DV48" s="26">
        <v>44.741935483870968</v>
      </c>
      <c r="DW48" s="26">
        <v>13.266666666666667</v>
      </c>
      <c r="DX48" s="26">
        <v>0</v>
      </c>
      <c r="DY48" s="83"/>
      <c r="DZ48" s="66">
        <v>0.66666666666666696</v>
      </c>
      <c r="EA48" s="50">
        <v>51.903225806451616</v>
      </c>
      <c r="EB48" s="50">
        <v>102.85714285714286</v>
      </c>
      <c r="EC48" s="50">
        <v>283</v>
      </c>
      <c r="ED48" s="50">
        <v>330.83333333333331</v>
      </c>
      <c r="EE48" s="50">
        <v>201.25806451612902</v>
      </c>
      <c r="EF48" s="50">
        <v>273.76666666666665</v>
      </c>
      <c r="EG48" s="50">
        <v>291.25806451612902</v>
      </c>
      <c r="EH48" s="50">
        <v>212</v>
      </c>
      <c r="EI48" s="50">
        <v>188.66666666666666</v>
      </c>
      <c r="EJ48" s="50">
        <v>136.06451612903226</v>
      </c>
      <c r="EK48" s="50">
        <v>52.966666666666669</v>
      </c>
      <c r="EL48" s="50">
        <v>0</v>
      </c>
      <c r="EM48" s="83"/>
      <c r="EN48" s="27"/>
      <c r="EO48" s="66">
        <v>0.66666666666666696</v>
      </c>
      <c r="EP48" s="26">
        <v>10.548387096774194</v>
      </c>
      <c r="EQ48" s="26">
        <v>90.785714285714292</v>
      </c>
      <c r="ER48" s="26">
        <v>96.290322580645167</v>
      </c>
      <c r="ES48" s="26">
        <v>246</v>
      </c>
      <c r="ET48" s="26">
        <v>332.19354838709677</v>
      </c>
      <c r="EU48" s="26">
        <v>210.33333333333334</v>
      </c>
      <c r="EV48" s="26">
        <v>239.51612903225808</v>
      </c>
      <c r="EW48" s="26">
        <v>284.25806451612902</v>
      </c>
      <c r="EX48" s="26">
        <v>176.43333333333334</v>
      </c>
      <c r="EY48" s="26">
        <v>84.709677419354833</v>
      </c>
      <c r="EZ48" s="26">
        <v>0.56666666666666665</v>
      </c>
      <c r="FA48" s="26">
        <v>0</v>
      </c>
      <c r="FC48" s="66">
        <v>0.66666666666666696</v>
      </c>
      <c r="FD48" s="26">
        <v>0</v>
      </c>
      <c r="FE48" s="26">
        <v>79.678571428571431</v>
      </c>
      <c r="FF48" s="26">
        <v>225.83870967741936</v>
      </c>
      <c r="FG48" s="26">
        <v>378.46666666666664</v>
      </c>
      <c r="FH48" s="26">
        <v>322.45161290322579</v>
      </c>
      <c r="FI48" s="26">
        <v>260.10000000000002</v>
      </c>
      <c r="FJ48" s="26">
        <v>193.83870967741936</v>
      </c>
      <c r="FK48" s="26">
        <v>171.90322580645162</v>
      </c>
      <c r="FL48" s="26">
        <v>147.26666666666668</v>
      </c>
      <c r="FM48" s="26">
        <v>68.483870967741936</v>
      </c>
      <c r="FN48" s="26">
        <v>0</v>
      </c>
      <c r="FO48" s="26">
        <v>0</v>
      </c>
      <c r="FQ48" s="66">
        <v>0.66666666666666696</v>
      </c>
      <c r="FR48" s="26">
        <v>53.774193548387096</v>
      </c>
      <c r="FS48" s="26">
        <v>102.32142857142857</v>
      </c>
      <c r="FT48" s="26">
        <v>111.7741935483871</v>
      </c>
      <c r="FU48" s="26">
        <v>272.46666666666664</v>
      </c>
      <c r="FV48" s="26">
        <v>302.67741935483872</v>
      </c>
      <c r="FW48" s="26">
        <v>237.16666666666666</v>
      </c>
      <c r="FX48" s="26">
        <v>262.09677419354841</v>
      </c>
      <c r="FY48" s="26">
        <v>330.09677419354841</v>
      </c>
      <c r="FZ48" s="26">
        <v>240.46666666666667</v>
      </c>
      <c r="GA48" s="26">
        <v>126.16129032258064</v>
      </c>
      <c r="GB48" s="26">
        <v>21.2</v>
      </c>
      <c r="GC48" s="26">
        <v>0</v>
      </c>
      <c r="GE48" s="66">
        <v>0.66666666666666696</v>
      </c>
      <c r="GF48" s="26">
        <v>3.6129032258064515</v>
      </c>
      <c r="GG48" s="26">
        <v>133.46428571428572</v>
      </c>
      <c r="GH48" s="26">
        <v>204.25806451612902</v>
      </c>
      <c r="GI48" s="26">
        <v>259.89999999999998</v>
      </c>
      <c r="GJ48" s="26">
        <v>302.87096774193549</v>
      </c>
      <c r="GK48" s="26">
        <v>303.53333333333336</v>
      </c>
      <c r="GL48" s="26">
        <v>227.96774193548387</v>
      </c>
      <c r="GM48" s="26">
        <v>181.93548387096774</v>
      </c>
      <c r="GN48" s="26">
        <v>164.5</v>
      </c>
      <c r="GO48" s="26">
        <v>73.870967741935488</v>
      </c>
      <c r="GP48" s="26">
        <v>21.6</v>
      </c>
      <c r="GQ48" s="26">
        <v>0</v>
      </c>
      <c r="GS48" s="66">
        <v>0.66666666666666696</v>
      </c>
      <c r="GT48" s="26">
        <v>8.4838709677419359</v>
      </c>
      <c r="GU48" s="26">
        <v>94.821428571428569</v>
      </c>
      <c r="GV48" s="26">
        <v>148.32258064516128</v>
      </c>
      <c r="GW48" s="26">
        <v>197.13333333333333</v>
      </c>
      <c r="GX48" s="26">
        <v>283.87096774193549</v>
      </c>
      <c r="GY48" s="26">
        <v>248.66666666666666</v>
      </c>
      <c r="GZ48" s="26">
        <v>219.16129032258064</v>
      </c>
      <c r="HA48" s="26">
        <v>215.64516129032259</v>
      </c>
      <c r="HB48" s="26">
        <v>116.8</v>
      </c>
      <c r="HC48" s="26">
        <v>65.548387096774192</v>
      </c>
      <c r="HD48" s="26">
        <v>24.666666666666668</v>
      </c>
      <c r="HE48" s="26">
        <v>0</v>
      </c>
    </row>
    <row r="49" spans="4:213" ht="15.75" thickBot="1" x14ac:dyDescent="0.3">
      <c r="D49" s="239">
        <v>0.70833333333333304</v>
      </c>
      <c r="E49" s="243">
        <v>0</v>
      </c>
      <c r="F49" s="243">
        <v>0</v>
      </c>
      <c r="G49" s="243">
        <v>36.612903225806448</v>
      </c>
      <c r="H49" s="243">
        <v>27.766666666666666</v>
      </c>
      <c r="I49" s="243">
        <v>172.74193548387098</v>
      </c>
      <c r="J49" s="243">
        <v>210.86666666666667</v>
      </c>
      <c r="K49" s="243">
        <v>229.74193548387098</v>
      </c>
      <c r="L49" s="243">
        <v>72.129032258064512</v>
      </c>
      <c r="M49" s="243">
        <v>0</v>
      </c>
      <c r="N49" s="243">
        <v>0</v>
      </c>
      <c r="O49" s="243">
        <v>0</v>
      </c>
      <c r="P49" s="243">
        <v>0</v>
      </c>
      <c r="Q49" s="83"/>
      <c r="R49" s="66">
        <v>0.70833333333333304</v>
      </c>
      <c r="S49" s="26">
        <v>0</v>
      </c>
      <c r="T49" s="26">
        <v>17</v>
      </c>
      <c r="U49" s="26">
        <v>73.903225806451616</v>
      </c>
      <c r="V49" s="26">
        <v>95.533333333333331</v>
      </c>
      <c r="W49" s="26">
        <v>172.45161290322579</v>
      </c>
      <c r="X49" s="26">
        <v>163.83333333333334</v>
      </c>
      <c r="Y49" s="26">
        <v>76.096774193548384</v>
      </c>
      <c r="Z49" s="26">
        <v>107.64516129032258</v>
      </c>
      <c r="AA49" s="26">
        <v>59.766666666666666</v>
      </c>
      <c r="AB49" s="26">
        <v>2.6774193548387095</v>
      </c>
      <c r="AC49" s="26">
        <v>0</v>
      </c>
      <c r="AD49" s="26">
        <v>0</v>
      </c>
      <c r="AE49" s="18"/>
      <c r="AF49" s="66">
        <v>0.70833333333333304</v>
      </c>
      <c r="AG49" s="26">
        <v>0</v>
      </c>
      <c r="AH49" s="26">
        <v>13.464285714285714</v>
      </c>
      <c r="AI49" s="26">
        <v>108.61290322580645</v>
      </c>
      <c r="AJ49" s="26">
        <v>235.03333333333333</v>
      </c>
      <c r="AK49" s="26">
        <v>209.16129032258064</v>
      </c>
      <c r="AL49" s="26">
        <v>294.13333333333333</v>
      </c>
      <c r="AM49" s="26">
        <v>189.41935483870967</v>
      </c>
      <c r="AN49" s="26">
        <v>191.83870967741936</v>
      </c>
      <c r="AO49" s="26">
        <v>133.69999999999999</v>
      </c>
      <c r="AP49" s="26">
        <v>9</v>
      </c>
      <c r="AQ49" s="26">
        <v>0</v>
      </c>
      <c r="AR49" s="26">
        <v>0</v>
      </c>
      <c r="AT49" s="66">
        <v>0.70833333333333304</v>
      </c>
      <c r="AU49" s="26">
        <v>0</v>
      </c>
      <c r="AV49" s="26">
        <v>51.5</v>
      </c>
      <c r="AW49" s="26">
        <v>117.96774193548387</v>
      </c>
      <c r="AX49" s="26">
        <v>148.63333333333333</v>
      </c>
      <c r="AY49" s="26">
        <v>231.74193548387098</v>
      </c>
      <c r="AZ49" s="26">
        <v>146.63333333333333</v>
      </c>
      <c r="BA49" s="26">
        <v>130.67741935483872</v>
      </c>
      <c r="BB49" s="26">
        <v>89.709677419354833</v>
      </c>
      <c r="BC49" s="26">
        <v>99.3</v>
      </c>
      <c r="BD49" s="26">
        <v>20.29032258064516</v>
      </c>
      <c r="BE49" s="26">
        <v>0</v>
      </c>
      <c r="BF49" s="26">
        <v>0</v>
      </c>
      <c r="BH49" s="66">
        <v>0.70833333333333304</v>
      </c>
      <c r="BI49" s="26">
        <v>0</v>
      </c>
      <c r="BJ49" s="26">
        <v>17.357142857142858</v>
      </c>
      <c r="BK49" s="26">
        <v>75.322580645161295</v>
      </c>
      <c r="BL49" s="26">
        <v>139.5</v>
      </c>
      <c r="BM49" s="26">
        <v>196.96774193548387</v>
      </c>
      <c r="BN49" s="26">
        <v>203.56666666666666</v>
      </c>
      <c r="BO49" s="26">
        <v>221.51612903225808</v>
      </c>
      <c r="BP49" s="26">
        <v>156.03225806451613</v>
      </c>
      <c r="BQ49" s="26">
        <v>91.966666666666669</v>
      </c>
      <c r="BR49" s="26">
        <v>9.129032258064516</v>
      </c>
      <c r="BS49" s="26">
        <v>0</v>
      </c>
      <c r="BT49" s="26">
        <v>0</v>
      </c>
      <c r="BU49" s="27"/>
      <c r="BV49" s="66">
        <v>0.70833333333333304</v>
      </c>
      <c r="BW49" s="26">
        <v>0.29032258064516131</v>
      </c>
      <c r="BX49" s="26">
        <v>47.821428571428569</v>
      </c>
      <c r="BY49" s="26">
        <v>144.64516129032259</v>
      </c>
      <c r="BZ49" s="26">
        <v>260.76666666666665</v>
      </c>
      <c r="CA49" s="26">
        <v>280.32258064516128</v>
      </c>
      <c r="CB49" s="26">
        <v>282.76666666666665</v>
      </c>
      <c r="CC49" s="26">
        <v>374.19354838709677</v>
      </c>
      <c r="CD49" s="26">
        <v>304.90322580645159</v>
      </c>
      <c r="CE49" s="26">
        <v>161</v>
      </c>
      <c r="CF49" s="26">
        <v>15.32258064516129</v>
      </c>
      <c r="CG49" s="26">
        <v>0</v>
      </c>
      <c r="CH49" s="26">
        <v>0</v>
      </c>
      <c r="CI49" s="18"/>
      <c r="CJ49" s="66">
        <v>0.70833333333333304</v>
      </c>
      <c r="CK49" s="26">
        <v>49.322580645161288</v>
      </c>
      <c r="CL49" s="26">
        <v>124.82142857142857</v>
      </c>
      <c r="CM49" s="26">
        <v>185.96774193548387</v>
      </c>
      <c r="CN49" s="26">
        <v>311.3</v>
      </c>
      <c r="CO49" s="26">
        <v>212.32258064516128</v>
      </c>
      <c r="CP49" s="26">
        <v>209.83333333333334</v>
      </c>
      <c r="CQ49" s="26">
        <v>189.16129032258064</v>
      </c>
      <c r="CR49" s="26">
        <v>190.29032258064515</v>
      </c>
      <c r="CS49" s="26">
        <v>152.6</v>
      </c>
      <c r="CT49" s="26">
        <v>100.09677419354838</v>
      </c>
      <c r="CU49" s="26">
        <v>8.9666666666666668</v>
      </c>
      <c r="CV49" s="26">
        <v>0</v>
      </c>
      <c r="CW49" s="83"/>
      <c r="DL49" s="66">
        <v>0.70833333333333304</v>
      </c>
      <c r="DM49" s="26">
        <v>0</v>
      </c>
      <c r="DN49" s="26">
        <v>19.071428571428573</v>
      </c>
      <c r="DO49" s="26">
        <v>84.193548387096769</v>
      </c>
      <c r="DP49" s="26">
        <v>138.33333333333334</v>
      </c>
      <c r="DQ49" s="26">
        <v>179.38709677419354</v>
      </c>
      <c r="DR49" s="26">
        <v>208.86666666666667</v>
      </c>
      <c r="DS49" s="26">
        <v>211.83870967741936</v>
      </c>
      <c r="DT49" s="26">
        <v>147.61290322580646</v>
      </c>
      <c r="DU49" s="26">
        <v>68.7</v>
      </c>
      <c r="DV49" s="26">
        <v>6.741935483870968</v>
      </c>
      <c r="DW49" s="26">
        <v>0</v>
      </c>
      <c r="DX49" s="26">
        <v>0</v>
      </c>
      <c r="DY49" s="83"/>
      <c r="DZ49" s="66">
        <v>0.70833333333333304</v>
      </c>
      <c r="EA49" s="50">
        <v>21.258064516129032</v>
      </c>
      <c r="EB49" s="50">
        <v>91.821428571428569</v>
      </c>
      <c r="EC49" s="50">
        <v>241.09677419354838</v>
      </c>
      <c r="ED49" s="50">
        <v>314.46666666666664</v>
      </c>
      <c r="EE49" s="50">
        <v>206.45161290322579</v>
      </c>
      <c r="EF49" s="50">
        <v>223.13333333333333</v>
      </c>
      <c r="EG49" s="50">
        <v>290.16129032258067</v>
      </c>
      <c r="EH49" s="50">
        <v>183.41935483870967</v>
      </c>
      <c r="EI49" s="50">
        <v>145.6</v>
      </c>
      <c r="EJ49" s="50">
        <v>61.064516129032256</v>
      </c>
      <c r="EK49" s="50">
        <v>0</v>
      </c>
      <c r="EL49" s="50">
        <v>0</v>
      </c>
      <c r="EM49" s="83"/>
      <c r="EN49" s="27"/>
      <c r="EO49" s="66">
        <v>0.70833333333333304</v>
      </c>
      <c r="EP49" s="26">
        <v>0</v>
      </c>
      <c r="EQ49" s="26">
        <v>24.357142857142858</v>
      </c>
      <c r="ER49" s="26">
        <v>51.903225806451616</v>
      </c>
      <c r="ES49" s="26">
        <v>175.66666666666666</v>
      </c>
      <c r="ET49" s="26">
        <v>231.67741935483872</v>
      </c>
      <c r="EU49" s="26">
        <v>157.86666666666667</v>
      </c>
      <c r="EV49" s="26">
        <v>208.83870967741936</v>
      </c>
      <c r="EW49" s="26">
        <v>229.06451612903226</v>
      </c>
      <c r="EX49" s="26">
        <v>96.766666666666666</v>
      </c>
      <c r="EY49" s="26">
        <v>4.419354838709677</v>
      </c>
      <c r="EZ49" s="26">
        <v>0</v>
      </c>
      <c r="FA49" s="26">
        <v>0</v>
      </c>
      <c r="FC49" s="66">
        <v>0.70833333333333304</v>
      </c>
      <c r="FD49" s="26">
        <v>0</v>
      </c>
      <c r="FE49" s="26">
        <v>0</v>
      </c>
      <c r="FF49" s="26">
        <v>75.322580645161295</v>
      </c>
      <c r="FG49" s="26">
        <v>289.39999999999998</v>
      </c>
      <c r="FH49" s="26">
        <v>321.06451612903226</v>
      </c>
      <c r="FI49" s="26">
        <v>273.53333333333336</v>
      </c>
      <c r="FJ49" s="26">
        <v>162.35483870967741</v>
      </c>
      <c r="FK49" s="26">
        <v>138.09677419354838</v>
      </c>
      <c r="FL49" s="26">
        <v>54.866666666666667</v>
      </c>
      <c r="FM49" s="26">
        <v>0</v>
      </c>
      <c r="FN49" s="26">
        <v>0</v>
      </c>
      <c r="FO49" s="26">
        <v>0</v>
      </c>
      <c r="FQ49" s="66">
        <v>0.70833333333333304</v>
      </c>
      <c r="FR49" s="26">
        <v>0</v>
      </c>
      <c r="FS49" s="26">
        <v>17.75</v>
      </c>
      <c r="FT49" s="26">
        <v>76.258064516129039</v>
      </c>
      <c r="FU49" s="26">
        <v>191.56666666666666</v>
      </c>
      <c r="FV49" s="26">
        <v>279.90322580645159</v>
      </c>
      <c r="FW49" s="26">
        <v>184.96666666666667</v>
      </c>
      <c r="FX49" s="26">
        <v>221.87096774193549</v>
      </c>
      <c r="FY49" s="26">
        <v>240.19354838709677</v>
      </c>
      <c r="FZ49" s="26">
        <v>147.80000000000001</v>
      </c>
      <c r="GA49" s="26">
        <v>21.774193548387096</v>
      </c>
      <c r="GB49" s="26">
        <v>0</v>
      </c>
      <c r="GC49" s="26">
        <v>0</v>
      </c>
      <c r="GE49" s="66">
        <v>0.70833333333333304</v>
      </c>
      <c r="GF49" s="26">
        <v>0</v>
      </c>
      <c r="GG49" s="26">
        <v>57.357142857142854</v>
      </c>
      <c r="GH49" s="26">
        <v>139</v>
      </c>
      <c r="GI49" s="26">
        <v>237.26666666666668</v>
      </c>
      <c r="GJ49" s="26">
        <v>215.7741935483871</v>
      </c>
      <c r="GK49" s="26">
        <v>252.83333333333334</v>
      </c>
      <c r="GL49" s="26">
        <v>225.93548387096774</v>
      </c>
      <c r="GM49" s="26">
        <v>182.41935483870967</v>
      </c>
      <c r="GN49" s="26">
        <v>107.23333333333333</v>
      </c>
      <c r="GO49" s="26">
        <v>26.258064516129032</v>
      </c>
      <c r="GP49" s="26">
        <v>0</v>
      </c>
      <c r="GQ49" s="26">
        <v>0</v>
      </c>
      <c r="GS49" s="66">
        <v>0.70833333333333304</v>
      </c>
      <c r="GT49" s="26">
        <v>0</v>
      </c>
      <c r="GU49" s="26">
        <v>30.142857142857142</v>
      </c>
      <c r="GV49" s="26">
        <v>96.806451612903231</v>
      </c>
      <c r="GW49" s="26">
        <v>167.23333333333332</v>
      </c>
      <c r="GX49" s="26">
        <v>200.09677419354838</v>
      </c>
      <c r="GY49" s="26">
        <v>230.5</v>
      </c>
      <c r="GZ49" s="26">
        <v>165.90322580645162</v>
      </c>
      <c r="HA49" s="26">
        <v>167.45161290322579</v>
      </c>
      <c r="HB49" s="26">
        <v>74.63333333333334</v>
      </c>
      <c r="HC49" s="26">
        <v>12.161290322580646</v>
      </c>
      <c r="HD49" s="26">
        <v>0</v>
      </c>
      <c r="HE49" s="26">
        <v>0</v>
      </c>
    </row>
    <row r="50" spans="4:213" ht="15.75" thickBot="1" x14ac:dyDescent="0.3">
      <c r="D50" s="239">
        <v>0.75</v>
      </c>
      <c r="E50" s="243">
        <v>0</v>
      </c>
      <c r="F50" s="243">
        <v>0</v>
      </c>
      <c r="G50" s="243">
        <v>0</v>
      </c>
      <c r="H50" s="243">
        <v>9.3000000000000007</v>
      </c>
      <c r="I50" s="243">
        <v>65.129032258064512</v>
      </c>
      <c r="J50" s="243">
        <v>169.16666666666666</v>
      </c>
      <c r="K50" s="243">
        <v>138.45161290322579</v>
      </c>
      <c r="L50" s="243">
        <v>20.838709677419356</v>
      </c>
      <c r="M50" s="243">
        <v>0</v>
      </c>
      <c r="N50" s="243">
        <v>0</v>
      </c>
      <c r="O50" s="243">
        <v>0</v>
      </c>
      <c r="P50" s="243">
        <v>0</v>
      </c>
      <c r="Q50" s="83"/>
      <c r="R50" s="66">
        <v>0.75</v>
      </c>
      <c r="S50" s="26">
        <v>0</v>
      </c>
      <c r="T50" s="26">
        <v>0</v>
      </c>
      <c r="U50" s="26">
        <v>6.580645161290323</v>
      </c>
      <c r="V50" s="26">
        <v>23.966666666666665</v>
      </c>
      <c r="W50" s="26">
        <v>96.483870967741936</v>
      </c>
      <c r="X50" s="26">
        <v>134.46666666666667</v>
      </c>
      <c r="Y50" s="26">
        <v>39.774193548387096</v>
      </c>
      <c r="Z50" s="26">
        <v>47.806451612903224</v>
      </c>
      <c r="AA50" s="26">
        <v>5.9666666666666668</v>
      </c>
      <c r="AB50" s="26">
        <v>0</v>
      </c>
      <c r="AC50" s="26">
        <v>0</v>
      </c>
      <c r="AD50" s="26">
        <v>0</v>
      </c>
      <c r="AE50" s="18"/>
      <c r="AF50" s="66">
        <v>0.75</v>
      </c>
      <c r="AG50" s="26">
        <v>0</v>
      </c>
      <c r="AH50" s="26">
        <v>0</v>
      </c>
      <c r="AI50" s="26">
        <v>15.161290322580646</v>
      </c>
      <c r="AJ50" s="26">
        <v>125.96666666666667</v>
      </c>
      <c r="AK50" s="26">
        <v>134.64516129032259</v>
      </c>
      <c r="AL50" s="26">
        <v>233.66666666666666</v>
      </c>
      <c r="AM50" s="26">
        <v>120.06451612903226</v>
      </c>
      <c r="AN50" s="26">
        <v>85.129032258064512</v>
      </c>
      <c r="AO50" s="26">
        <v>28.766666666666666</v>
      </c>
      <c r="AP50" s="26">
        <v>0</v>
      </c>
      <c r="AQ50" s="26">
        <v>0</v>
      </c>
      <c r="AR50" s="26">
        <v>0</v>
      </c>
      <c r="AT50" s="66">
        <v>0.75</v>
      </c>
      <c r="AU50" s="26">
        <v>0</v>
      </c>
      <c r="AV50" s="26">
        <v>0</v>
      </c>
      <c r="AW50" s="26">
        <v>19.70967741935484</v>
      </c>
      <c r="AX50" s="26">
        <v>108.73333333333333</v>
      </c>
      <c r="AY50" s="26">
        <v>160.7741935483871</v>
      </c>
      <c r="AZ50" s="26">
        <v>104.26666666666667</v>
      </c>
      <c r="BA50" s="26">
        <v>101.29032258064517</v>
      </c>
      <c r="BB50" s="26">
        <v>50</v>
      </c>
      <c r="BC50" s="26">
        <v>37.1</v>
      </c>
      <c r="BD50" s="26">
        <v>0</v>
      </c>
      <c r="BE50" s="26">
        <v>0</v>
      </c>
      <c r="BF50" s="26">
        <v>0</v>
      </c>
      <c r="BH50" s="66">
        <v>0.75</v>
      </c>
      <c r="BI50" s="26">
        <v>0</v>
      </c>
      <c r="BJ50" s="26">
        <v>0</v>
      </c>
      <c r="BK50" s="26">
        <v>4.774193548387097</v>
      </c>
      <c r="BL50" s="26">
        <v>73.3</v>
      </c>
      <c r="BM50" s="26">
        <v>118.2258064516129</v>
      </c>
      <c r="BN50" s="26">
        <v>122.76666666666667</v>
      </c>
      <c r="BO50" s="26">
        <v>153.87096774193549</v>
      </c>
      <c r="BP50" s="26">
        <v>86.741935483870961</v>
      </c>
      <c r="BQ50" s="26">
        <v>4.2</v>
      </c>
      <c r="BR50" s="26">
        <v>0</v>
      </c>
      <c r="BS50" s="26">
        <v>0</v>
      </c>
      <c r="BT50" s="26">
        <v>0</v>
      </c>
      <c r="BU50" s="27"/>
      <c r="BV50" s="66">
        <v>0.75</v>
      </c>
      <c r="BW50" s="26">
        <v>0</v>
      </c>
      <c r="BX50" s="26">
        <v>0</v>
      </c>
      <c r="BY50" s="26">
        <v>18.35483870967742</v>
      </c>
      <c r="BZ50" s="26">
        <v>128.63333333333333</v>
      </c>
      <c r="CA50" s="26">
        <v>165.83870967741936</v>
      </c>
      <c r="CB50" s="26">
        <v>156.86666666666667</v>
      </c>
      <c r="CC50" s="26">
        <v>239.03225806451613</v>
      </c>
      <c r="CD50" s="26">
        <v>123.74193548387096</v>
      </c>
      <c r="CE50" s="26">
        <v>23.6</v>
      </c>
      <c r="CF50" s="26">
        <v>0</v>
      </c>
      <c r="CG50" s="26">
        <v>0</v>
      </c>
      <c r="CH50" s="26">
        <v>0</v>
      </c>
      <c r="CI50" s="18"/>
      <c r="CJ50" s="66">
        <v>0.75</v>
      </c>
      <c r="CK50" s="26">
        <v>0</v>
      </c>
      <c r="CL50" s="26">
        <v>40.642857142857146</v>
      </c>
      <c r="CM50" s="26">
        <v>177.09677419354838</v>
      </c>
      <c r="CN50" s="26">
        <v>277.33333333333331</v>
      </c>
      <c r="CO50" s="26">
        <v>136.03225806451613</v>
      </c>
      <c r="CP50" s="26">
        <v>198.86666666666667</v>
      </c>
      <c r="CQ50" s="26">
        <v>183.38709677419354</v>
      </c>
      <c r="CR50" s="26">
        <v>186.41935483870967</v>
      </c>
      <c r="CS50" s="26">
        <v>80.333333333333329</v>
      </c>
      <c r="CT50" s="26">
        <v>71.161290322580641</v>
      </c>
      <c r="CU50" s="26">
        <v>0</v>
      </c>
      <c r="CV50" s="26">
        <v>0</v>
      </c>
      <c r="CW50" s="83"/>
      <c r="DL50" s="66">
        <v>0.75</v>
      </c>
      <c r="DM50" s="26">
        <v>0</v>
      </c>
      <c r="DN50" s="26">
        <v>0</v>
      </c>
      <c r="DO50" s="26">
        <v>5</v>
      </c>
      <c r="DP50" s="26">
        <v>72.5</v>
      </c>
      <c r="DQ50" s="26">
        <v>128.09677419354838</v>
      </c>
      <c r="DR50" s="26">
        <v>142.56666666666666</v>
      </c>
      <c r="DS50" s="26">
        <v>142</v>
      </c>
      <c r="DT50" s="26">
        <v>69.870967741935488</v>
      </c>
      <c r="DU50" s="26">
        <v>10.833333333333334</v>
      </c>
      <c r="DV50" s="26">
        <v>0</v>
      </c>
      <c r="DW50" s="26">
        <v>0</v>
      </c>
      <c r="DX50" s="26">
        <v>0</v>
      </c>
      <c r="DY50" s="83"/>
      <c r="DZ50" s="66">
        <v>0.75</v>
      </c>
      <c r="EA50" s="50">
        <v>0</v>
      </c>
      <c r="EB50" s="50">
        <v>31.714285714285715</v>
      </c>
      <c r="EC50" s="50">
        <v>174.90322580645162</v>
      </c>
      <c r="ED50" s="50">
        <v>241.6</v>
      </c>
      <c r="EE50" s="50">
        <v>213.58064516129033</v>
      </c>
      <c r="EF50" s="50">
        <v>229.26666666666668</v>
      </c>
      <c r="EG50" s="50">
        <v>211.61290322580646</v>
      </c>
      <c r="EH50" s="50">
        <v>110.16129032258064</v>
      </c>
      <c r="EI50" s="50">
        <v>62.93333333333333</v>
      </c>
      <c r="EJ50" s="50">
        <v>0</v>
      </c>
      <c r="EK50" s="50">
        <v>0</v>
      </c>
      <c r="EL50" s="50">
        <v>0</v>
      </c>
      <c r="EM50" s="83"/>
      <c r="EN50" s="27"/>
      <c r="EO50" s="66">
        <v>0.75</v>
      </c>
      <c r="EP50" s="26">
        <v>0</v>
      </c>
      <c r="EQ50" s="26">
        <v>0</v>
      </c>
      <c r="ER50" s="26">
        <v>4.612903225806452</v>
      </c>
      <c r="ES50" s="26">
        <v>69.533333333333331</v>
      </c>
      <c r="ET50" s="26">
        <v>116.80645161290323</v>
      </c>
      <c r="EU50" s="26">
        <v>145</v>
      </c>
      <c r="EV50" s="26">
        <v>133.54838709677421</v>
      </c>
      <c r="EW50" s="26">
        <v>95.709677419354833</v>
      </c>
      <c r="EX50" s="26">
        <v>8.9</v>
      </c>
      <c r="EY50" s="26">
        <v>0</v>
      </c>
      <c r="EZ50" s="26">
        <v>0</v>
      </c>
      <c r="FA50" s="26">
        <v>0</v>
      </c>
      <c r="FC50" s="66">
        <v>0.75</v>
      </c>
      <c r="FD50" s="26">
        <v>0</v>
      </c>
      <c r="FE50" s="26">
        <v>0</v>
      </c>
      <c r="FF50" s="26">
        <v>0</v>
      </c>
      <c r="FG50" s="26">
        <v>106.63333333333334</v>
      </c>
      <c r="FH50" s="26">
        <v>228.25806451612902</v>
      </c>
      <c r="FI50" s="26">
        <v>271.76666666666665</v>
      </c>
      <c r="FJ50" s="26">
        <v>123.45161290322581</v>
      </c>
      <c r="FK50" s="26">
        <v>64.064516129032256</v>
      </c>
      <c r="FL50" s="26">
        <v>7.666666666666667</v>
      </c>
      <c r="FM50" s="26">
        <v>0</v>
      </c>
      <c r="FN50" s="26">
        <v>0</v>
      </c>
      <c r="FO50" s="26">
        <v>0</v>
      </c>
      <c r="FQ50" s="66">
        <v>0.75</v>
      </c>
      <c r="FR50" s="26">
        <v>0</v>
      </c>
      <c r="FS50" s="26">
        <v>0</v>
      </c>
      <c r="FT50" s="26">
        <v>17.612903225806452</v>
      </c>
      <c r="FU50" s="26">
        <v>83.8</v>
      </c>
      <c r="FV50" s="26">
        <v>211.74193548387098</v>
      </c>
      <c r="FW50" s="26">
        <v>143.66666666666666</v>
      </c>
      <c r="FX50" s="26">
        <v>166</v>
      </c>
      <c r="FY50" s="26">
        <v>105.03225806451613</v>
      </c>
      <c r="FZ50" s="26">
        <v>25.366666666666667</v>
      </c>
      <c r="GA50" s="26">
        <v>0</v>
      </c>
      <c r="GB50" s="26">
        <v>0</v>
      </c>
      <c r="GC50" s="26">
        <v>0</v>
      </c>
      <c r="GE50" s="66">
        <v>0.75</v>
      </c>
      <c r="GF50" s="26">
        <v>0</v>
      </c>
      <c r="GG50" s="26">
        <v>0</v>
      </c>
      <c r="GH50" s="26">
        <v>27.419354838709676</v>
      </c>
      <c r="GI50" s="26">
        <v>151.73333333333332</v>
      </c>
      <c r="GJ50" s="26">
        <v>148.16129032258064</v>
      </c>
      <c r="GK50" s="26">
        <v>228.5</v>
      </c>
      <c r="GL50" s="26">
        <v>200.67741935483872</v>
      </c>
      <c r="GM50" s="26">
        <v>161.87096774193549</v>
      </c>
      <c r="GN50" s="26">
        <v>44.56666666666667</v>
      </c>
      <c r="GO50" s="26">
        <v>0</v>
      </c>
      <c r="GP50" s="26">
        <v>0</v>
      </c>
      <c r="GQ50" s="26">
        <v>0</v>
      </c>
      <c r="GS50" s="66">
        <v>0.75</v>
      </c>
      <c r="GT50" s="26">
        <v>0</v>
      </c>
      <c r="GU50" s="26">
        <v>0</v>
      </c>
      <c r="GV50" s="26">
        <v>32.806451612903224</v>
      </c>
      <c r="GW50" s="26">
        <v>92.7</v>
      </c>
      <c r="GX50" s="26">
        <v>185.29032258064515</v>
      </c>
      <c r="GY50" s="26">
        <v>161.06666666666666</v>
      </c>
      <c r="GZ50" s="26">
        <v>117.83870967741936</v>
      </c>
      <c r="HA50" s="26">
        <v>111.90322580645162</v>
      </c>
      <c r="HB50" s="26">
        <v>15.533333333333333</v>
      </c>
      <c r="HC50" s="26">
        <v>0</v>
      </c>
      <c r="HD50" s="26">
        <v>0</v>
      </c>
      <c r="HE50" s="26">
        <v>0</v>
      </c>
    </row>
    <row r="51" spans="4:213" ht="15.75" thickBot="1" x14ac:dyDescent="0.3">
      <c r="D51" s="239">
        <v>0.79166666666666696</v>
      </c>
      <c r="E51" s="243">
        <v>0</v>
      </c>
      <c r="F51" s="243">
        <v>0</v>
      </c>
      <c r="G51" s="243">
        <v>0</v>
      </c>
      <c r="H51" s="243">
        <v>0</v>
      </c>
      <c r="I51" s="243">
        <v>0</v>
      </c>
      <c r="J51" s="243">
        <v>31.366666666666667</v>
      </c>
      <c r="K51" s="243">
        <v>11.96774193548387</v>
      </c>
      <c r="L51" s="243">
        <v>0</v>
      </c>
      <c r="M51" s="243">
        <v>0</v>
      </c>
      <c r="N51" s="243">
        <v>0</v>
      </c>
      <c r="O51" s="243">
        <v>0</v>
      </c>
      <c r="P51" s="243">
        <v>0</v>
      </c>
      <c r="Q51" s="83"/>
      <c r="R51" s="66">
        <v>0.79166666666666696</v>
      </c>
      <c r="S51" s="26">
        <v>0</v>
      </c>
      <c r="T51" s="26">
        <v>0</v>
      </c>
      <c r="U51" s="26">
        <v>0</v>
      </c>
      <c r="V51" s="26">
        <v>0.3</v>
      </c>
      <c r="W51" s="26">
        <v>31.129032258064516</v>
      </c>
      <c r="X51" s="26">
        <v>61.1</v>
      </c>
      <c r="Y51" s="26">
        <v>17.451612903225808</v>
      </c>
      <c r="Z51" s="26">
        <v>8.2258064516129039</v>
      </c>
      <c r="AA51" s="26">
        <v>0</v>
      </c>
      <c r="AB51" s="26">
        <v>0</v>
      </c>
      <c r="AC51" s="26">
        <v>0</v>
      </c>
      <c r="AD51" s="26">
        <v>0</v>
      </c>
      <c r="AE51" s="18"/>
      <c r="AF51" s="66">
        <v>0.79166666666666696</v>
      </c>
      <c r="AG51" s="26">
        <v>0</v>
      </c>
      <c r="AH51" s="26">
        <v>0</v>
      </c>
      <c r="AI51" s="26">
        <v>0</v>
      </c>
      <c r="AJ51" s="26">
        <v>9.2333333333333325</v>
      </c>
      <c r="AK51" s="26">
        <v>60.935483870967744</v>
      </c>
      <c r="AL51" s="26">
        <v>121.96666666666667</v>
      </c>
      <c r="AM51" s="26">
        <v>40.774193548387096</v>
      </c>
      <c r="AN51" s="26">
        <v>10.741935483870968</v>
      </c>
      <c r="AO51" s="26">
        <v>0</v>
      </c>
      <c r="AP51" s="26">
        <v>0</v>
      </c>
      <c r="AQ51" s="26">
        <v>0</v>
      </c>
      <c r="AR51" s="26">
        <v>0</v>
      </c>
      <c r="AT51" s="66">
        <v>0.79166666666666696</v>
      </c>
      <c r="AU51" s="26">
        <v>0</v>
      </c>
      <c r="AV51" s="26">
        <v>0</v>
      </c>
      <c r="AW51" s="26">
        <v>0</v>
      </c>
      <c r="AX51" s="26">
        <v>22.3</v>
      </c>
      <c r="AY51" s="26">
        <v>67.870967741935488</v>
      </c>
      <c r="AZ51" s="26">
        <v>63.166666666666664</v>
      </c>
      <c r="BA51" s="26">
        <v>74.935483870967744</v>
      </c>
      <c r="BB51" s="26">
        <v>15.451612903225806</v>
      </c>
      <c r="BC51" s="26">
        <v>6.6666666666666666E-2</v>
      </c>
      <c r="BD51" s="26">
        <v>0</v>
      </c>
      <c r="BE51" s="26">
        <v>0</v>
      </c>
      <c r="BF51" s="26">
        <v>0</v>
      </c>
      <c r="BH51" s="66">
        <v>0.79166666666666696</v>
      </c>
      <c r="BI51" s="26">
        <v>0</v>
      </c>
      <c r="BJ51" s="26">
        <v>0</v>
      </c>
      <c r="BK51" s="26">
        <v>0</v>
      </c>
      <c r="BL51" s="26">
        <v>2.4666666666666668</v>
      </c>
      <c r="BM51" s="26">
        <v>25.193548387096776</v>
      </c>
      <c r="BN51" s="26">
        <v>42.366666666666667</v>
      </c>
      <c r="BO51" s="26">
        <v>68.548387096774192</v>
      </c>
      <c r="BP51" s="26">
        <v>14.129032258064516</v>
      </c>
      <c r="BQ51" s="26">
        <v>0</v>
      </c>
      <c r="BR51" s="26">
        <v>0</v>
      </c>
      <c r="BS51" s="26">
        <v>0</v>
      </c>
      <c r="BT51" s="26">
        <v>0</v>
      </c>
      <c r="BU51" s="27"/>
      <c r="BV51" s="66">
        <v>0.79166666666666696</v>
      </c>
      <c r="BW51" s="26">
        <v>0</v>
      </c>
      <c r="BX51" s="26">
        <v>0</v>
      </c>
      <c r="BY51" s="26">
        <v>0</v>
      </c>
      <c r="BZ51" s="26">
        <v>0.9</v>
      </c>
      <c r="CA51" s="26">
        <v>37.12903225806452</v>
      </c>
      <c r="CB51" s="26">
        <v>42.43333333333333</v>
      </c>
      <c r="CC51" s="26">
        <v>60.387096774193552</v>
      </c>
      <c r="CD51" s="26">
        <v>12.870967741935484</v>
      </c>
      <c r="CE51" s="26">
        <v>0</v>
      </c>
      <c r="CF51" s="26">
        <v>0</v>
      </c>
      <c r="CG51" s="26">
        <v>0</v>
      </c>
      <c r="CH51" s="26">
        <v>0</v>
      </c>
      <c r="CI51" s="18"/>
      <c r="CJ51" s="66">
        <v>0.79166666666666696</v>
      </c>
      <c r="CK51" s="26">
        <v>0</v>
      </c>
      <c r="CL51" s="26">
        <v>0</v>
      </c>
      <c r="CM51" s="26">
        <v>76.322580645161295</v>
      </c>
      <c r="CN51" s="26">
        <v>184.6</v>
      </c>
      <c r="CO51" s="26">
        <v>81.903225806451616</v>
      </c>
      <c r="CP51" s="26">
        <v>138</v>
      </c>
      <c r="CQ51" s="26">
        <v>135.54838709677421</v>
      </c>
      <c r="CR51" s="26">
        <v>76.064516129032256</v>
      </c>
      <c r="CS51" s="26">
        <v>39.366666666666667</v>
      </c>
      <c r="CT51" s="26">
        <v>0</v>
      </c>
      <c r="CU51" s="26">
        <v>0</v>
      </c>
      <c r="CV51" s="26">
        <v>0</v>
      </c>
      <c r="CW51" s="83"/>
      <c r="DL51" s="66">
        <v>0.79166666666666696</v>
      </c>
      <c r="DM51" s="26">
        <v>0</v>
      </c>
      <c r="DN51" s="26">
        <v>0</v>
      </c>
      <c r="DO51" s="26">
        <v>0</v>
      </c>
      <c r="DP51" s="26">
        <v>3.7666666666666666</v>
      </c>
      <c r="DQ51" s="26">
        <v>33.451612903225808</v>
      </c>
      <c r="DR51" s="26">
        <v>62.866666666666667</v>
      </c>
      <c r="DS51" s="26">
        <v>50.612903225806448</v>
      </c>
      <c r="DT51" s="26">
        <v>8.612903225806452</v>
      </c>
      <c r="DU51" s="26">
        <v>0</v>
      </c>
      <c r="DV51" s="26">
        <v>0</v>
      </c>
      <c r="DW51" s="26">
        <v>0</v>
      </c>
      <c r="DX51" s="26">
        <v>0</v>
      </c>
      <c r="DY51" s="83"/>
      <c r="DZ51" s="66">
        <v>0.79166666666666696</v>
      </c>
      <c r="EA51" s="50">
        <v>0</v>
      </c>
      <c r="EB51" s="50">
        <v>0</v>
      </c>
      <c r="EC51" s="50">
        <v>51.29032258064516</v>
      </c>
      <c r="ED51" s="50">
        <v>255.46666666666667</v>
      </c>
      <c r="EE51" s="50">
        <v>135.03225806451613</v>
      </c>
      <c r="EF51" s="50">
        <v>167.1</v>
      </c>
      <c r="EG51" s="50">
        <v>183.51612903225808</v>
      </c>
      <c r="EH51" s="50">
        <v>53.774193548387096</v>
      </c>
      <c r="EI51" s="50">
        <v>4.0333333333333332</v>
      </c>
      <c r="EJ51" s="50">
        <v>0</v>
      </c>
      <c r="EK51" s="50">
        <v>0</v>
      </c>
      <c r="EL51" s="50">
        <v>0</v>
      </c>
      <c r="EM51" s="83"/>
      <c r="EN51" s="27"/>
      <c r="EO51" s="66">
        <v>0.79166666666666696</v>
      </c>
      <c r="EP51" s="26">
        <v>0</v>
      </c>
      <c r="EQ51" s="26">
        <v>0</v>
      </c>
      <c r="ER51" s="26">
        <v>0</v>
      </c>
      <c r="ES51" s="26">
        <v>0</v>
      </c>
      <c r="ET51" s="26">
        <v>12.290322580645162</v>
      </c>
      <c r="EU51" s="26">
        <v>66.599999999999994</v>
      </c>
      <c r="EV51" s="26">
        <v>39.322580645161288</v>
      </c>
      <c r="EW51" s="26">
        <v>8.4193548387096779</v>
      </c>
      <c r="EX51" s="26">
        <v>0</v>
      </c>
      <c r="EY51" s="26">
        <v>0</v>
      </c>
      <c r="EZ51" s="26">
        <v>0</v>
      </c>
      <c r="FA51" s="26">
        <v>0</v>
      </c>
      <c r="FC51" s="66">
        <v>0.79166666666666696</v>
      </c>
      <c r="FD51" s="26">
        <v>0</v>
      </c>
      <c r="FE51" s="26">
        <v>0</v>
      </c>
      <c r="FF51" s="26">
        <v>0</v>
      </c>
      <c r="FG51" s="26">
        <v>0</v>
      </c>
      <c r="FH51" s="26">
        <v>72.41935483870968</v>
      </c>
      <c r="FI51" s="26">
        <v>131.06666666666666</v>
      </c>
      <c r="FJ51" s="26">
        <v>51.258064516129032</v>
      </c>
      <c r="FK51" s="26">
        <v>0</v>
      </c>
      <c r="FL51" s="26">
        <v>0</v>
      </c>
      <c r="FM51" s="26">
        <v>0</v>
      </c>
      <c r="FN51" s="26">
        <v>0</v>
      </c>
      <c r="FO51" s="26">
        <v>0</v>
      </c>
      <c r="FQ51" s="66">
        <v>0.79166666666666696</v>
      </c>
      <c r="FR51" s="26">
        <v>0</v>
      </c>
      <c r="FS51" s="26">
        <v>0</v>
      </c>
      <c r="FT51" s="26">
        <v>0</v>
      </c>
      <c r="FU51" s="26">
        <v>1.2666666666666666</v>
      </c>
      <c r="FV51" s="26">
        <v>56.741935483870968</v>
      </c>
      <c r="FW51" s="26">
        <v>55.8</v>
      </c>
      <c r="FX51" s="26">
        <v>65.290322580645167</v>
      </c>
      <c r="FY51" s="26">
        <v>11.612903225806452</v>
      </c>
      <c r="FZ51" s="26">
        <v>0</v>
      </c>
      <c r="GA51" s="26">
        <v>0</v>
      </c>
      <c r="GB51" s="26">
        <v>0</v>
      </c>
      <c r="GC51" s="26">
        <v>0</v>
      </c>
      <c r="GE51" s="66">
        <v>0.79166666666666696</v>
      </c>
      <c r="GF51" s="26">
        <v>0</v>
      </c>
      <c r="GG51" s="26">
        <v>0</v>
      </c>
      <c r="GH51" s="26">
        <v>0</v>
      </c>
      <c r="GI51" s="26">
        <v>48.5</v>
      </c>
      <c r="GJ51" s="26">
        <v>80.193548387096769</v>
      </c>
      <c r="GK51" s="26">
        <v>137.63333333333333</v>
      </c>
      <c r="GL51" s="26">
        <v>124.16129032258064</v>
      </c>
      <c r="GM51" s="26">
        <v>66.612903225806448</v>
      </c>
      <c r="GN51" s="26">
        <v>1.3</v>
      </c>
      <c r="GO51" s="26">
        <v>0</v>
      </c>
      <c r="GP51" s="26">
        <v>0</v>
      </c>
      <c r="GQ51" s="26">
        <v>0</v>
      </c>
      <c r="GS51" s="66">
        <v>0.79166666666666696</v>
      </c>
      <c r="GT51" s="26">
        <v>0</v>
      </c>
      <c r="GU51" s="26">
        <v>0</v>
      </c>
      <c r="GV51" s="26">
        <v>0</v>
      </c>
      <c r="GW51" s="26">
        <v>13.266666666666667</v>
      </c>
      <c r="GX51" s="26">
        <v>90.096774193548384</v>
      </c>
      <c r="GY51" s="26">
        <v>121.33333333333333</v>
      </c>
      <c r="GZ51" s="26">
        <v>63.225806451612904</v>
      </c>
      <c r="HA51" s="26">
        <v>40.193548387096776</v>
      </c>
      <c r="HB51" s="26">
        <v>0</v>
      </c>
      <c r="HC51" s="26">
        <v>0</v>
      </c>
      <c r="HD51" s="26">
        <v>0</v>
      </c>
      <c r="HE51" s="26">
        <v>0</v>
      </c>
    </row>
    <row r="52" spans="4:213" ht="15.75" thickBot="1" x14ac:dyDescent="0.3">
      <c r="D52" s="239">
        <v>0.83333333333333304</v>
      </c>
      <c r="E52" s="243">
        <v>0</v>
      </c>
      <c r="F52" s="243">
        <v>0</v>
      </c>
      <c r="G52" s="243">
        <v>0</v>
      </c>
      <c r="H52" s="243">
        <v>0</v>
      </c>
      <c r="I52" s="243">
        <v>0</v>
      </c>
      <c r="J52" s="243">
        <v>0</v>
      </c>
      <c r="K52" s="243">
        <v>0</v>
      </c>
      <c r="L52" s="243">
        <v>0</v>
      </c>
      <c r="M52" s="243">
        <v>0</v>
      </c>
      <c r="N52" s="243">
        <v>0</v>
      </c>
      <c r="O52" s="243">
        <v>0</v>
      </c>
      <c r="P52" s="243">
        <v>0</v>
      </c>
      <c r="Q52" s="83"/>
      <c r="R52" s="66">
        <v>0.83333333333333304</v>
      </c>
      <c r="S52" s="26">
        <v>0</v>
      </c>
      <c r="T52" s="26">
        <v>0</v>
      </c>
      <c r="U52" s="26">
        <v>0</v>
      </c>
      <c r="V52" s="26">
        <v>0</v>
      </c>
      <c r="W52" s="26">
        <v>0.29032258064516131</v>
      </c>
      <c r="X52" s="26">
        <v>9.5666666666666664</v>
      </c>
      <c r="Y52" s="26">
        <v>0.12903225806451613</v>
      </c>
      <c r="Z52" s="26">
        <v>0</v>
      </c>
      <c r="AA52" s="26">
        <v>0</v>
      </c>
      <c r="AB52" s="26">
        <v>0</v>
      </c>
      <c r="AC52" s="26">
        <v>0</v>
      </c>
      <c r="AD52" s="26">
        <v>0</v>
      </c>
      <c r="AE52" s="18"/>
      <c r="AF52" s="66">
        <v>0.83333333333333304</v>
      </c>
      <c r="AG52" s="26">
        <v>0</v>
      </c>
      <c r="AH52" s="26">
        <v>0</v>
      </c>
      <c r="AI52" s="26">
        <v>0</v>
      </c>
      <c r="AJ52" s="26">
        <v>0</v>
      </c>
      <c r="AK52" s="26">
        <v>1.2580645161290323</v>
      </c>
      <c r="AL52" s="26">
        <v>12.966666666666667</v>
      </c>
      <c r="AM52" s="26">
        <v>9.6774193548387094E-2</v>
      </c>
      <c r="AN52" s="26">
        <v>0</v>
      </c>
      <c r="AO52" s="26">
        <v>0</v>
      </c>
      <c r="AP52" s="26">
        <v>0</v>
      </c>
      <c r="AQ52" s="26">
        <v>0</v>
      </c>
      <c r="AR52" s="26">
        <v>0</v>
      </c>
      <c r="AT52" s="66">
        <v>0.83333333333333304</v>
      </c>
      <c r="AU52" s="26">
        <v>0</v>
      </c>
      <c r="AV52" s="26">
        <v>0</v>
      </c>
      <c r="AW52" s="26">
        <v>0</v>
      </c>
      <c r="AX52" s="26">
        <v>0</v>
      </c>
      <c r="AY52" s="26">
        <v>5.225806451612903</v>
      </c>
      <c r="AZ52" s="26">
        <v>15.633333333333333</v>
      </c>
      <c r="BA52" s="26">
        <v>14.451612903225806</v>
      </c>
      <c r="BB52" s="26">
        <v>0</v>
      </c>
      <c r="BC52" s="26">
        <v>0</v>
      </c>
      <c r="BD52" s="26">
        <v>0</v>
      </c>
      <c r="BE52" s="26">
        <v>0</v>
      </c>
      <c r="BF52" s="26">
        <v>0</v>
      </c>
      <c r="BH52" s="66">
        <v>0.83333333333333304</v>
      </c>
      <c r="BI52" s="26">
        <v>0</v>
      </c>
      <c r="BJ52" s="26">
        <v>0</v>
      </c>
      <c r="BK52" s="26">
        <v>0</v>
      </c>
      <c r="BL52" s="26">
        <v>0</v>
      </c>
      <c r="BM52" s="26">
        <v>0</v>
      </c>
      <c r="BN52" s="26">
        <v>0</v>
      </c>
      <c r="BO52" s="26">
        <v>1.1612903225806452</v>
      </c>
      <c r="BP52" s="26">
        <v>0</v>
      </c>
      <c r="BQ52" s="26">
        <v>0</v>
      </c>
      <c r="BR52" s="26">
        <v>0</v>
      </c>
      <c r="BS52" s="26">
        <v>0</v>
      </c>
      <c r="BT52" s="26">
        <v>0</v>
      </c>
      <c r="BU52" s="27"/>
      <c r="BV52" s="66">
        <v>0.83333333333333304</v>
      </c>
      <c r="BW52" s="26">
        <v>0</v>
      </c>
      <c r="BX52" s="26">
        <v>0</v>
      </c>
      <c r="BY52" s="26">
        <v>0</v>
      </c>
      <c r="BZ52" s="26">
        <v>0</v>
      </c>
      <c r="CA52" s="26">
        <v>0</v>
      </c>
      <c r="CB52" s="26">
        <v>0</v>
      </c>
      <c r="CC52" s="26">
        <v>0</v>
      </c>
      <c r="CD52" s="26">
        <v>0</v>
      </c>
      <c r="CE52" s="26">
        <v>0</v>
      </c>
      <c r="CF52" s="26">
        <v>0</v>
      </c>
      <c r="CG52" s="26">
        <v>0</v>
      </c>
      <c r="CH52" s="26">
        <v>0</v>
      </c>
      <c r="CI52" s="18"/>
      <c r="CJ52" s="66">
        <v>0.83333333333333304</v>
      </c>
      <c r="CK52" s="26">
        <v>0</v>
      </c>
      <c r="CL52" s="26">
        <v>0</v>
      </c>
      <c r="CM52" s="26">
        <v>0</v>
      </c>
      <c r="CN52" s="26">
        <v>94.566666666666663</v>
      </c>
      <c r="CO52" s="26">
        <v>65.064516129032256</v>
      </c>
      <c r="CP52" s="26">
        <v>102.73333333333333</v>
      </c>
      <c r="CQ52" s="26">
        <v>132.16129032258064</v>
      </c>
      <c r="CR52" s="26">
        <v>52.645161290322584</v>
      </c>
      <c r="CS52" s="26">
        <v>0</v>
      </c>
      <c r="CT52" s="26">
        <v>0</v>
      </c>
      <c r="CU52" s="26">
        <v>0</v>
      </c>
      <c r="CV52" s="26">
        <v>0</v>
      </c>
      <c r="CW52" s="83"/>
      <c r="DL52" s="66">
        <v>0.83333333333333304</v>
      </c>
      <c r="DM52" s="26">
        <v>0</v>
      </c>
      <c r="DN52" s="26">
        <v>0</v>
      </c>
      <c r="DO52" s="26">
        <v>0</v>
      </c>
      <c r="DP52" s="26">
        <v>0</v>
      </c>
      <c r="DQ52" s="26">
        <v>0</v>
      </c>
      <c r="DR52" s="26">
        <v>1.8666666666666667</v>
      </c>
      <c r="DS52" s="26">
        <v>0</v>
      </c>
      <c r="DT52" s="26">
        <v>0</v>
      </c>
      <c r="DU52" s="26">
        <v>0</v>
      </c>
      <c r="DV52" s="26">
        <v>0</v>
      </c>
      <c r="DW52" s="26">
        <v>0</v>
      </c>
      <c r="DX52" s="26">
        <v>0</v>
      </c>
      <c r="DY52" s="83"/>
      <c r="DZ52" s="66">
        <v>0.83333333333333304</v>
      </c>
      <c r="EA52" s="50">
        <v>0</v>
      </c>
      <c r="EB52" s="50">
        <v>0</v>
      </c>
      <c r="EC52" s="50">
        <v>0</v>
      </c>
      <c r="ED52" s="50">
        <v>120.2</v>
      </c>
      <c r="EE52" s="50">
        <v>144.64516129032259</v>
      </c>
      <c r="EF52" s="50">
        <v>110.26666666666667</v>
      </c>
      <c r="EG52" s="50">
        <v>136.54838709677421</v>
      </c>
      <c r="EH52" s="50">
        <v>24.258064516129032</v>
      </c>
      <c r="EI52" s="50">
        <v>0</v>
      </c>
      <c r="EJ52" s="50">
        <v>0</v>
      </c>
      <c r="EK52" s="50">
        <v>0</v>
      </c>
      <c r="EL52" s="50">
        <v>0</v>
      </c>
      <c r="EM52" s="83"/>
      <c r="EN52" s="27"/>
      <c r="EO52" s="66">
        <v>0.83333333333333304</v>
      </c>
      <c r="EP52" s="26">
        <v>0</v>
      </c>
      <c r="EQ52" s="26">
        <v>0</v>
      </c>
      <c r="ER52" s="26">
        <v>0</v>
      </c>
      <c r="ES52" s="26">
        <v>0</v>
      </c>
      <c r="ET52" s="26">
        <v>0</v>
      </c>
      <c r="EU52" s="26">
        <v>0</v>
      </c>
      <c r="EV52" s="26">
        <v>0</v>
      </c>
      <c r="EW52" s="26">
        <v>0</v>
      </c>
      <c r="EX52" s="26">
        <v>0</v>
      </c>
      <c r="EY52" s="26">
        <v>0</v>
      </c>
      <c r="EZ52" s="26">
        <v>0</v>
      </c>
      <c r="FA52" s="26">
        <v>0</v>
      </c>
      <c r="FC52" s="66">
        <v>0.83333333333333304</v>
      </c>
      <c r="FD52" s="26">
        <v>0</v>
      </c>
      <c r="FE52" s="26">
        <v>0</v>
      </c>
      <c r="FF52" s="26">
        <v>0</v>
      </c>
      <c r="FG52" s="26">
        <v>0</v>
      </c>
      <c r="FH52" s="26">
        <v>0</v>
      </c>
      <c r="FI52" s="26">
        <v>0</v>
      </c>
      <c r="FJ52" s="26">
        <v>0</v>
      </c>
      <c r="FK52" s="26">
        <v>0</v>
      </c>
      <c r="FL52" s="26">
        <v>0</v>
      </c>
      <c r="FM52" s="26">
        <v>0</v>
      </c>
      <c r="FN52" s="26">
        <v>0</v>
      </c>
      <c r="FO52" s="26">
        <v>0</v>
      </c>
      <c r="FQ52" s="66">
        <v>0.83333333333333304</v>
      </c>
      <c r="FR52" s="26">
        <v>0</v>
      </c>
      <c r="FS52" s="26">
        <v>0</v>
      </c>
      <c r="FT52" s="26">
        <v>0</v>
      </c>
      <c r="FU52" s="26">
        <v>0</v>
      </c>
      <c r="FV52" s="26">
        <v>0</v>
      </c>
      <c r="FW52" s="26">
        <v>0</v>
      </c>
      <c r="FX52" s="26">
        <v>0</v>
      </c>
      <c r="FY52" s="26">
        <v>0</v>
      </c>
      <c r="FZ52" s="26">
        <v>0</v>
      </c>
      <c r="GA52" s="26">
        <v>0</v>
      </c>
      <c r="GB52" s="26">
        <v>0</v>
      </c>
      <c r="GC52" s="26">
        <v>0</v>
      </c>
      <c r="GE52" s="66">
        <v>0.83333333333333304</v>
      </c>
      <c r="GF52" s="26">
        <v>0</v>
      </c>
      <c r="GG52" s="26">
        <v>0</v>
      </c>
      <c r="GH52" s="26">
        <v>0</v>
      </c>
      <c r="GI52" s="26">
        <v>0</v>
      </c>
      <c r="GJ52" s="26">
        <v>4.064516129032258</v>
      </c>
      <c r="GK52" s="26">
        <v>58.033333333333331</v>
      </c>
      <c r="GL52" s="26">
        <v>30.483870967741936</v>
      </c>
      <c r="GM52" s="26">
        <v>5.5483870967741939</v>
      </c>
      <c r="GN52" s="26">
        <v>0</v>
      </c>
      <c r="GO52" s="26">
        <v>0</v>
      </c>
      <c r="GP52" s="26">
        <v>0</v>
      </c>
      <c r="GQ52" s="26">
        <v>0</v>
      </c>
      <c r="GS52" s="66">
        <v>0.83333333333333304</v>
      </c>
      <c r="GT52" s="26">
        <v>0</v>
      </c>
      <c r="GU52" s="26">
        <v>0</v>
      </c>
      <c r="GV52" s="26">
        <v>0</v>
      </c>
      <c r="GW52" s="26">
        <v>0</v>
      </c>
      <c r="GX52" s="26">
        <v>8.7096774193548381</v>
      </c>
      <c r="GY52" s="26">
        <v>36.633333333333333</v>
      </c>
      <c r="GZ52" s="26">
        <v>9.4516129032258061</v>
      </c>
      <c r="HA52" s="26">
        <v>1.8709677419354838</v>
      </c>
      <c r="HB52" s="26">
        <v>0</v>
      </c>
      <c r="HC52" s="26">
        <v>0</v>
      </c>
      <c r="HD52" s="26">
        <v>0</v>
      </c>
      <c r="HE52" s="26">
        <v>0</v>
      </c>
    </row>
    <row r="53" spans="4:213" ht="15.75" thickBot="1" x14ac:dyDescent="0.3">
      <c r="D53" s="239">
        <v>0.875</v>
      </c>
      <c r="E53" s="243">
        <v>0</v>
      </c>
      <c r="F53" s="243">
        <v>0</v>
      </c>
      <c r="G53" s="243">
        <v>0</v>
      </c>
      <c r="H53" s="243">
        <v>0</v>
      </c>
      <c r="I53" s="243">
        <v>0</v>
      </c>
      <c r="J53" s="243">
        <v>0</v>
      </c>
      <c r="K53" s="243">
        <v>0</v>
      </c>
      <c r="L53" s="243">
        <v>0</v>
      </c>
      <c r="M53" s="243">
        <v>0</v>
      </c>
      <c r="N53" s="243">
        <v>0</v>
      </c>
      <c r="O53" s="243">
        <v>0</v>
      </c>
      <c r="P53" s="243">
        <v>0</v>
      </c>
      <c r="Q53" s="83"/>
      <c r="R53" s="66">
        <v>0.875</v>
      </c>
      <c r="S53" s="26">
        <v>0</v>
      </c>
      <c r="T53" s="26">
        <v>0</v>
      </c>
      <c r="U53" s="26">
        <v>0</v>
      </c>
      <c r="V53" s="26">
        <v>0</v>
      </c>
      <c r="W53" s="26">
        <v>0</v>
      </c>
      <c r="X53" s="26">
        <v>0</v>
      </c>
      <c r="Y53" s="26">
        <v>0</v>
      </c>
      <c r="Z53" s="26">
        <v>0</v>
      </c>
      <c r="AA53" s="26">
        <v>0</v>
      </c>
      <c r="AB53" s="26">
        <v>0</v>
      </c>
      <c r="AC53" s="26">
        <v>0</v>
      </c>
      <c r="AD53" s="26">
        <v>0</v>
      </c>
      <c r="AE53" s="18"/>
      <c r="AF53" s="66">
        <v>0.875</v>
      </c>
      <c r="AG53" s="26">
        <v>0</v>
      </c>
      <c r="AH53" s="26">
        <v>0</v>
      </c>
      <c r="AI53" s="26">
        <v>0</v>
      </c>
      <c r="AJ53" s="26">
        <v>0</v>
      </c>
      <c r="AK53" s="26">
        <v>0</v>
      </c>
      <c r="AL53" s="26">
        <v>0</v>
      </c>
      <c r="AM53" s="26">
        <v>0</v>
      </c>
      <c r="AN53" s="26">
        <v>0</v>
      </c>
      <c r="AO53" s="26">
        <v>0</v>
      </c>
      <c r="AP53" s="26">
        <v>0</v>
      </c>
      <c r="AQ53" s="26">
        <v>0</v>
      </c>
      <c r="AR53" s="26">
        <v>0</v>
      </c>
      <c r="AT53" s="66">
        <v>0.875</v>
      </c>
      <c r="AU53" s="26">
        <v>0</v>
      </c>
      <c r="AV53" s="26">
        <v>0</v>
      </c>
      <c r="AW53" s="26">
        <v>0</v>
      </c>
      <c r="AX53" s="26">
        <v>0</v>
      </c>
      <c r="AY53" s="26">
        <v>0</v>
      </c>
      <c r="AZ53" s="26">
        <v>0</v>
      </c>
      <c r="BA53" s="26">
        <v>0</v>
      </c>
      <c r="BB53" s="26">
        <v>0</v>
      </c>
      <c r="BC53" s="26">
        <v>0</v>
      </c>
      <c r="BD53" s="26">
        <v>0</v>
      </c>
      <c r="BE53" s="26">
        <v>0</v>
      </c>
      <c r="BF53" s="26">
        <v>0</v>
      </c>
      <c r="BH53" s="66">
        <v>0.875</v>
      </c>
      <c r="BI53" s="26">
        <v>0</v>
      </c>
      <c r="BJ53" s="26">
        <v>0</v>
      </c>
      <c r="BK53" s="26">
        <v>0</v>
      </c>
      <c r="BL53" s="26">
        <v>0</v>
      </c>
      <c r="BM53" s="26">
        <v>0</v>
      </c>
      <c r="BN53" s="26">
        <v>0</v>
      </c>
      <c r="BO53" s="26">
        <v>0</v>
      </c>
      <c r="BP53" s="26">
        <v>0</v>
      </c>
      <c r="BQ53" s="26">
        <v>0</v>
      </c>
      <c r="BR53" s="26">
        <v>0</v>
      </c>
      <c r="BS53" s="26">
        <v>0</v>
      </c>
      <c r="BT53" s="26">
        <v>0</v>
      </c>
      <c r="BU53" s="27"/>
      <c r="BV53" s="66">
        <v>0.875</v>
      </c>
      <c r="BW53" s="26">
        <v>0</v>
      </c>
      <c r="BX53" s="26">
        <v>0</v>
      </c>
      <c r="BY53" s="26">
        <v>0</v>
      </c>
      <c r="BZ53" s="26">
        <v>0</v>
      </c>
      <c r="CA53" s="26">
        <v>0</v>
      </c>
      <c r="CB53" s="26">
        <v>0</v>
      </c>
      <c r="CC53" s="26">
        <v>0</v>
      </c>
      <c r="CD53" s="26">
        <v>0</v>
      </c>
      <c r="CE53" s="26">
        <v>0</v>
      </c>
      <c r="CF53" s="26">
        <v>0</v>
      </c>
      <c r="CG53" s="26">
        <v>0</v>
      </c>
      <c r="CH53" s="26">
        <v>0</v>
      </c>
      <c r="CI53" s="18"/>
      <c r="CJ53" s="66">
        <v>0.875</v>
      </c>
      <c r="CK53" s="26">
        <v>0</v>
      </c>
      <c r="CL53" s="26">
        <v>0</v>
      </c>
      <c r="CM53" s="26">
        <v>0</v>
      </c>
      <c r="CN53" s="26">
        <v>0</v>
      </c>
      <c r="CO53" s="26">
        <v>19.419354838709676</v>
      </c>
      <c r="CP53" s="26">
        <v>104.06666666666666</v>
      </c>
      <c r="CQ53" s="26">
        <v>109.12903225806451</v>
      </c>
      <c r="CR53" s="26">
        <v>26.483870967741936</v>
      </c>
      <c r="CS53" s="26">
        <v>0</v>
      </c>
      <c r="CT53" s="26">
        <v>0</v>
      </c>
      <c r="CU53" s="26">
        <v>0</v>
      </c>
      <c r="CV53" s="26">
        <v>0</v>
      </c>
      <c r="CW53" s="83"/>
      <c r="DL53" s="66">
        <v>0.875</v>
      </c>
      <c r="DM53" s="26">
        <v>0</v>
      </c>
      <c r="DN53" s="26">
        <v>0</v>
      </c>
      <c r="DO53" s="26">
        <v>0</v>
      </c>
      <c r="DP53" s="26">
        <v>0</v>
      </c>
      <c r="DQ53" s="26">
        <v>0</v>
      </c>
      <c r="DR53" s="26">
        <v>0</v>
      </c>
      <c r="DS53" s="26">
        <v>0</v>
      </c>
      <c r="DT53" s="26">
        <v>0</v>
      </c>
      <c r="DU53" s="26">
        <v>0</v>
      </c>
      <c r="DV53" s="26">
        <v>0</v>
      </c>
      <c r="DW53" s="26">
        <v>0</v>
      </c>
      <c r="DX53" s="26">
        <v>0</v>
      </c>
      <c r="DY53" s="83"/>
      <c r="DZ53" s="66">
        <v>0.875</v>
      </c>
      <c r="EA53" s="50">
        <v>0</v>
      </c>
      <c r="EB53" s="50">
        <v>0</v>
      </c>
      <c r="EC53" s="50">
        <v>0</v>
      </c>
      <c r="ED53" s="50">
        <v>0</v>
      </c>
      <c r="EE53" s="50">
        <v>120.48387096774194</v>
      </c>
      <c r="EF53" s="50">
        <v>37.700000000000003</v>
      </c>
      <c r="EG53" s="50">
        <v>62.258064516129032</v>
      </c>
      <c r="EH53" s="50">
        <v>30.322580645161292</v>
      </c>
      <c r="EI53" s="50">
        <v>0</v>
      </c>
      <c r="EJ53" s="50">
        <v>0</v>
      </c>
      <c r="EK53" s="50">
        <v>0</v>
      </c>
      <c r="EL53" s="50">
        <v>0</v>
      </c>
      <c r="EM53" s="83"/>
      <c r="EN53" s="27"/>
      <c r="EO53" s="66">
        <v>0.875</v>
      </c>
      <c r="EP53" s="26">
        <v>0</v>
      </c>
      <c r="EQ53" s="26">
        <v>0</v>
      </c>
      <c r="ER53" s="26">
        <v>0</v>
      </c>
      <c r="ES53" s="26">
        <v>0</v>
      </c>
      <c r="ET53" s="26">
        <v>0</v>
      </c>
      <c r="EU53" s="26">
        <v>0</v>
      </c>
      <c r="EV53" s="26">
        <v>0</v>
      </c>
      <c r="EW53" s="26">
        <v>0</v>
      </c>
      <c r="EX53" s="26">
        <v>0</v>
      </c>
      <c r="EY53" s="26">
        <v>0</v>
      </c>
      <c r="EZ53" s="26">
        <v>0</v>
      </c>
      <c r="FA53" s="26">
        <v>0</v>
      </c>
      <c r="FC53" s="66">
        <v>0.875</v>
      </c>
      <c r="FD53" s="26">
        <v>0</v>
      </c>
      <c r="FE53" s="26">
        <v>0</v>
      </c>
      <c r="FF53" s="26">
        <v>0</v>
      </c>
      <c r="FG53" s="26">
        <v>0</v>
      </c>
      <c r="FH53" s="26">
        <v>0</v>
      </c>
      <c r="FI53" s="26">
        <v>0</v>
      </c>
      <c r="FJ53" s="26">
        <v>0</v>
      </c>
      <c r="FK53" s="26">
        <v>0</v>
      </c>
      <c r="FL53" s="26">
        <v>0</v>
      </c>
      <c r="FM53" s="26">
        <v>0</v>
      </c>
      <c r="FN53" s="26">
        <v>0</v>
      </c>
      <c r="FO53" s="26">
        <v>0</v>
      </c>
      <c r="FQ53" s="66">
        <v>0.875</v>
      </c>
      <c r="FR53" s="26">
        <v>0</v>
      </c>
      <c r="FS53" s="26">
        <v>0</v>
      </c>
      <c r="FT53" s="26">
        <v>0</v>
      </c>
      <c r="FU53" s="26">
        <v>0</v>
      </c>
      <c r="FV53" s="26">
        <v>0</v>
      </c>
      <c r="FW53" s="26">
        <v>0</v>
      </c>
      <c r="FX53" s="26">
        <v>0</v>
      </c>
      <c r="FY53" s="26">
        <v>0</v>
      </c>
      <c r="FZ53" s="26">
        <v>0</v>
      </c>
      <c r="GA53" s="26">
        <v>0</v>
      </c>
      <c r="GB53" s="26">
        <v>0</v>
      </c>
      <c r="GC53" s="26">
        <v>0</v>
      </c>
      <c r="GE53" s="66">
        <v>0.875</v>
      </c>
      <c r="GF53" s="26">
        <v>0</v>
      </c>
      <c r="GG53" s="26">
        <v>0</v>
      </c>
      <c r="GH53" s="26">
        <v>0</v>
      </c>
      <c r="GI53" s="26">
        <v>0</v>
      </c>
      <c r="GJ53" s="26">
        <v>0</v>
      </c>
      <c r="GK53" s="26">
        <v>0</v>
      </c>
      <c r="GL53" s="26">
        <v>0</v>
      </c>
      <c r="GM53" s="26">
        <v>0</v>
      </c>
      <c r="GN53" s="26">
        <v>0</v>
      </c>
      <c r="GO53" s="26">
        <v>0</v>
      </c>
      <c r="GP53" s="26">
        <v>0</v>
      </c>
      <c r="GQ53" s="26">
        <v>0</v>
      </c>
      <c r="GS53" s="66">
        <v>0.875</v>
      </c>
      <c r="GT53" s="26">
        <v>0</v>
      </c>
      <c r="GU53" s="26">
        <v>0</v>
      </c>
      <c r="GV53" s="26">
        <v>0</v>
      </c>
      <c r="GW53" s="26">
        <v>0</v>
      </c>
      <c r="GX53" s="26">
        <v>0</v>
      </c>
      <c r="GY53" s="26">
        <v>0</v>
      </c>
      <c r="GZ53" s="26">
        <v>0</v>
      </c>
      <c r="HA53" s="26">
        <v>0</v>
      </c>
      <c r="HB53" s="26">
        <v>0</v>
      </c>
      <c r="HC53" s="26">
        <v>0</v>
      </c>
      <c r="HD53" s="26">
        <v>0</v>
      </c>
      <c r="HE53" s="26">
        <v>0</v>
      </c>
    </row>
    <row r="54" spans="4:213" ht="15.75" thickBot="1" x14ac:dyDescent="0.3">
      <c r="D54" s="239">
        <v>0.91666666666666696</v>
      </c>
      <c r="E54" s="243">
        <v>0</v>
      </c>
      <c r="F54" s="243">
        <v>0</v>
      </c>
      <c r="G54" s="243">
        <v>0</v>
      </c>
      <c r="H54" s="243">
        <v>0</v>
      </c>
      <c r="I54" s="243">
        <v>0</v>
      </c>
      <c r="J54" s="243">
        <v>0</v>
      </c>
      <c r="K54" s="243">
        <v>0</v>
      </c>
      <c r="L54" s="243">
        <v>0</v>
      </c>
      <c r="M54" s="243">
        <v>0</v>
      </c>
      <c r="N54" s="243">
        <v>0</v>
      </c>
      <c r="O54" s="243">
        <v>0</v>
      </c>
      <c r="P54" s="243">
        <v>0</v>
      </c>
      <c r="Q54" s="83"/>
      <c r="R54" s="66">
        <v>0.91666666666666696</v>
      </c>
      <c r="S54" s="26">
        <v>0</v>
      </c>
      <c r="T54" s="26">
        <v>0</v>
      </c>
      <c r="U54" s="26">
        <v>0</v>
      </c>
      <c r="V54" s="26">
        <v>0</v>
      </c>
      <c r="W54" s="26">
        <v>0</v>
      </c>
      <c r="X54" s="26">
        <v>0</v>
      </c>
      <c r="Y54" s="26">
        <v>0</v>
      </c>
      <c r="Z54" s="26">
        <v>0</v>
      </c>
      <c r="AA54" s="26">
        <v>0</v>
      </c>
      <c r="AB54" s="26">
        <v>0</v>
      </c>
      <c r="AC54" s="26">
        <v>0</v>
      </c>
      <c r="AD54" s="26">
        <v>0</v>
      </c>
      <c r="AE54" s="18"/>
      <c r="AF54" s="66">
        <v>0.91666666666666696</v>
      </c>
      <c r="AG54" s="26">
        <v>0</v>
      </c>
      <c r="AH54" s="26">
        <v>0</v>
      </c>
      <c r="AI54" s="26">
        <v>0</v>
      </c>
      <c r="AJ54" s="26">
        <v>0</v>
      </c>
      <c r="AK54" s="26">
        <v>0</v>
      </c>
      <c r="AL54" s="26">
        <v>0</v>
      </c>
      <c r="AM54" s="26">
        <v>0</v>
      </c>
      <c r="AN54" s="26">
        <v>0</v>
      </c>
      <c r="AO54" s="26">
        <v>0</v>
      </c>
      <c r="AP54" s="26">
        <v>0</v>
      </c>
      <c r="AQ54" s="26">
        <v>0</v>
      </c>
      <c r="AR54" s="26">
        <v>0</v>
      </c>
      <c r="AT54" s="66">
        <v>0.91666666666666696</v>
      </c>
      <c r="AU54" s="26">
        <v>0</v>
      </c>
      <c r="AV54" s="26">
        <v>0</v>
      </c>
      <c r="AW54" s="26">
        <v>0</v>
      </c>
      <c r="AX54" s="26">
        <v>0</v>
      </c>
      <c r="AY54" s="26">
        <v>0</v>
      </c>
      <c r="AZ54" s="26">
        <v>0</v>
      </c>
      <c r="BA54" s="26">
        <v>0</v>
      </c>
      <c r="BB54" s="26">
        <v>0</v>
      </c>
      <c r="BC54" s="26">
        <v>0</v>
      </c>
      <c r="BD54" s="26">
        <v>0</v>
      </c>
      <c r="BE54" s="26">
        <v>0</v>
      </c>
      <c r="BF54" s="26">
        <v>0</v>
      </c>
      <c r="BH54" s="66">
        <v>0.91666666666666696</v>
      </c>
      <c r="BI54" s="26">
        <v>0</v>
      </c>
      <c r="BJ54" s="26">
        <v>0</v>
      </c>
      <c r="BK54" s="26">
        <v>0</v>
      </c>
      <c r="BL54" s="26">
        <v>0</v>
      </c>
      <c r="BM54" s="26">
        <v>0</v>
      </c>
      <c r="BN54" s="26">
        <v>0</v>
      </c>
      <c r="BO54" s="26">
        <v>0</v>
      </c>
      <c r="BP54" s="26">
        <v>0</v>
      </c>
      <c r="BQ54" s="26">
        <v>0</v>
      </c>
      <c r="BR54" s="26">
        <v>0</v>
      </c>
      <c r="BS54" s="26">
        <v>0</v>
      </c>
      <c r="BT54" s="26">
        <v>0</v>
      </c>
      <c r="BU54" s="27"/>
      <c r="BV54" s="66">
        <v>0.91666666666666696</v>
      </c>
      <c r="BW54" s="26">
        <v>0</v>
      </c>
      <c r="BX54" s="26">
        <v>0</v>
      </c>
      <c r="BY54" s="26">
        <v>0</v>
      </c>
      <c r="BZ54" s="26">
        <v>0</v>
      </c>
      <c r="CA54" s="26">
        <v>0</v>
      </c>
      <c r="CB54" s="26">
        <v>0</v>
      </c>
      <c r="CC54" s="26">
        <v>0</v>
      </c>
      <c r="CD54" s="26">
        <v>0</v>
      </c>
      <c r="CE54" s="26">
        <v>0</v>
      </c>
      <c r="CF54" s="26">
        <v>0</v>
      </c>
      <c r="CG54" s="26">
        <v>0</v>
      </c>
      <c r="CH54" s="26">
        <v>0</v>
      </c>
      <c r="CI54" s="18"/>
      <c r="CJ54" s="66">
        <v>0.91666666666666696</v>
      </c>
      <c r="CK54" s="26">
        <v>0</v>
      </c>
      <c r="CL54" s="26">
        <v>0</v>
      </c>
      <c r="CM54" s="26">
        <v>0</v>
      </c>
      <c r="CN54" s="26">
        <v>0</v>
      </c>
      <c r="CO54" s="26">
        <v>0</v>
      </c>
      <c r="CP54" s="26">
        <v>0</v>
      </c>
      <c r="CQ54" s="26">
        <v>0</v>
      </c>
      <c r="CR54" s="26">
        <v>0</v>
      </c>
      <c r="CS54" s="26">
        <v>0</v>
      </c>
      <c r="CT54" s="26">
        <v>0</v>
      </c>
      <c r="CU54" s="26">
        <v>0</v>
      </c>
      <c r="CV54" s="26">
        <v>0</v>
      </c>
      <c r="CW54" s="83"/>
      <c r="DL54" s="66">
        <v>0.91666666666666696</v>
      </c>
      <c r="DM54" s="26">
        <v>0</v>
      </c>
      <c r="DN54" s="26">
        <v>0</v>
      </c>
      <c r="DO54" s="26">
        <v>0</v>
      </c>
      <c r="DP54" s="26">
        <v>0</v>
      </c>
      <c r="DQ54" s="26">
        <v>0</v>
      </c>
      <c r="DR54" s="26">
        <v>0</v>
      </c>
      <c r="DS54" s="26">
        <v>0</v>
      </c>
      <c r="DT54" s="26">
        <v>0</v>
      </c>
      <c r="DU54" s="26">
        <v>0</v>
      </c>
      <c r="DV54" s="26">
        <v>0</v>
      </c>
      <c r="DW54" s="26">
        <v>0</v>
      </c>
      <c r="DX54" s="26">
        <v>0</v>
      </c>
      <c r="DY54" s="83"/>
      <c r="DZ54" s="66">
        <v>0.91666666666666696</v>
      </c>
      <c r="EA54" s="50">
        <v>0</v>
      </c>
      <c r="EB54" s="50">
        <v>0</v>
      </c>
      <c r="EC54" s="50">
        <v>0</v>
      </c>
      <c r="ED54" s="50">
        <v>0</v>
      </c>
      <c r="EE54" s="50">
        <v>0</v>
      </c>
      <c r="EF54" s="50">
        <v>8.4333333333333336</v>
      </c>
      <c r="EG54" s="50">
        <v>0</v>
      </c>
      <c r="EH54" s="50">
        <v>0</v>
      </c>
      <c r="EI54" s="50">
        <v>0</v>
      </c>
      <c r="EJ54" s="50">
        <v>0</v>
      </c>
      <c r="EK54" s="50">
        <v>0</v>
      </c>
      <c r="EL54" s="50">
        <v>0</v>
      </c>
      <c r="EM54" s="83"/>
      <c r="EN54" s="27"/>
      <c r="EO54" s="66">
        <v>0.91666666666666696</v>
      </c>
      <c r="EP54" s="26">
        <v>0</v>
      </c>
      <c r="EQ54" s="26">
        <v>0</v>
      </c>
      <c r="ER54" s="26">
        <v>0</v>
      </c>
      <c r="ES54" s="26">
        <v>0</v>
      </c>
      <c r="ET54" s="26">
        <v>0</v>
      </c>
      <c r="EU54" s="26">
        <v>0</v>
      </c>
      <c r="EV54" s="26">
        <v>0</v>
      </c>
      <c r="EW54" s="26">
        <v>0</v>
      </c>
      <c r="EX54" s="26">
        <v>0</v>
      </c>
      <c r="EY54" s="26">
        <v>0</v>
      </c>
      <c r="EZ54" s="26">
        <v>0</v>
      </c>
      <c r="FA54" s="26">
        <v>0</v>
      </c>
      <c r="FC54" s="66">
        <v>0.91666666666666696</v>
      </c>
      <c r="FD54" s="26">
        <v>0</v>
      </c>
      <c r="FE54" s="26">
        <v>0</v>
      </c>
      <c r="FF54" s="26">
        <v>0</v>
      </c>
      <c r="FG54" s="26">
        <v>0</v>
      </c>
      <c r="FH54" s="26">
        <v>0</v>
      </c>
      <c r="FI54" s="26">
        <v>0</v>
      </c>
      <c r="FJ54" s="26">
        <v>0</v>
      </c>
      <c r="FK54" s="26">
        <v>0</v>
      </c>
      <c r="FL54" s="26">
        <v>0</v>
      </c>
      <c r="FM54" s="26">
        <v>0</v>
      </c>
      <c r="FN54" s="26">
        <v>0</v>
      </c>
      <c r="FO54" s="26">
        <v>0</v>
      </c>
      <c r="FQ54" s="66">
        <v>0.91666666666666696</v>
      </c>
      <c r="FR54" s="26">
        <v>0</v>
      </c>
      <c r="FS54" s="26">
        <v>0</v>
      </c>
      <c r="FT54" s="26">
        <v>0</v>
      </c>
      <c r="FU54" s="26">
        <v>0</v>
      </c>
      <c r="FV54" s="26">
        <v>0</v>
      </c>
      <c r="FW54" s="26">
        <v>0</v>
      </c>
      <c r="FX54" s="26">
        <v>0</v>
      </c>
      <c r="FY54" s="26">
        <v>0</v>
      </c>
      <c r="FZ54" s="26">
        <v>0</v>
      </c>
      <c r="GA54" s="26">
        <v>0</v>
      </c>
      <c r="GB54" s="26">
        <v>0</v>
      </c>
      <c r="GC54" s="26">
        <v>0</v>
      </c>
      <c r="GE54" s="66">
        <v>0.91666666666666696</v>
      </c>
      <c r="GF54" s="26">
        <v>0</v>
      </c>
      <c r="GG54" s="26">
        <v>0</v>
      </c>
      <c r="GH54" s="26">
        <v>0</v>
      </c>
      <c r="GI54" s="26">
        <v>0</v>
      </c>
      <c r="GJ54" s="26">
        <v>0</v>
      </c>
      <c r="GK54" s="26">
        <v>0</v>
      </c>
      <c r="GL54" s="26">
        <v>0</v>
      </c>
      <c r="GM54" s="26">
        <v>0</v>
      </c>
      <c r="GN54" s="26">
        <v>0</v>
      </c>
      <c r="GO54" s="26">
        <v>0</v>
      </c>
      <c r="GP54" s="26">
        <v>0</v>
      </c>
      <c r="GQ54" s="26">
        <v>0</v>
      </c>
      <c r="GS54" s="66">
        <v>0.91666666666666696</v>
      </c>
      <c r="GT54" s="26">
        <v>0</v>
      </c>
      <c r="GU54" s="26">
        <v>0</v>
      </c>
      <c r="GV54" s="26">
        <v>0</v>
      </c>
      <c r="GW54" s="26">
        <v>0</v>
      </c>
      <c r="GX54" s="26">
        <v>0</v>
      </c>
      <c r="GY54" s="26">
        <v>0</v>
      </c>
      <c r="GZ54" s="26">
        <v>0</v>
      </c>
      <c r="HA54" s="26">
        <v>0</v>
      </c>
      <c r="HB54" s="26">
        <v>0</v>
      </c>
      <c r="HC54" s="26">
        <v>0</v>
      </c>
      <c r="HD54" s="26">
        <v>0</v>
      </c>
      <c r="HE54" s="26">
        <v>0</v>
      </c>
    </row>
    <row r="55" spans="4:213" ht="15.75" thickBot="1" x14ac:dyDescent="0.3">
      <c r="D55" s="239">
        <v>0.95833333333333304</v>
      </c>
      <c r="E55" s="243">
        <v>0</v>
      </c>
      <c r="F55" s="243">
        <v>0</v>
      </c>
      <c r="G55" s="243">
        <v>0</v>
      </c>
      <c r="H55" s="243">
        <v>0</v>
      </c>
      <c r="I55" s="243">
        <v>0</v>
      </c>
      <c r="J55" s="243">
        <v>0</v>
      </c>
      <c r="K55" s="243">
        <v>0</v>
      </c>
      <c r="L55" s="243">
        <v>0</v>
      </c>
      <c r="M55" s="243">
        <v>0</v>
      </c>
      <c r="N55" s="243">
        <v>0</v>
      </c>
      <c r="O55" s="243">
        <v>0</v>
      </c>
      <c r="P55" s="243">
        <v>0</v>
      </c>
      <c r="Q55" s="83"/>
      <c r="R55" s="66">
        <v>0.95833333333333304</v>
      </c>
      <c r="S55" s="26">
        <v>0</v>
      </c>
      <c r="T55" s="26">
        <v>0</v>
      </c>
      <c r="U55" s="26">
        <v>0</v>
      </c>
      <c r="V55" s="26">
        <v>0</v>
      </c>
      <c r="W55" s="26">
        <v>0</v>
      </c>
      <c r="X55" s="26">
        <v>0</v>
      </c>
      <c r="Y55" s="26">
        <v>0</v>
      </c>
      <c r="Z55" s="26">
        <v>0</v>
      </c>
      <c r="AA55" s="26">
        <v>0</v>
      </c>
      <c r="AB55" s="26">
        <v>0</v>
      </c>
      <c r="AC55" s="26">
        <v>0</v>
      </c>
      <c r="AD55" s="26">
        <v>0</v>
      </c>
      <c r="AE55" s="18"/>
      <c r="AF55" s="66">
        <v>0.95833333333333304</v>
      </c>
      <c r="AG55" s="26">
        <v>0</v>
      </c>
      <c r="AH55" s="26">
        <v>0</v>
      </c>
      <c r="AI55" s="26">
        <v>0</v>
      </c>
      <c r="AJ55" s="26">
        <v>0</v>
      </c>
      <c r="AK55" s="26">
        <v>0</v>
      </c>
      <c r="AL55" s="26">
        <v>0</v>
      </c>
      <c r="AM55" s="26">
        <v>0</v>
      </c>
      <c r="AN55" s="26">
        <v>0</v>
      </c>
      <c r="AO55" s="26">
        <v>0</v>
      </c>
      <c r="AP55" s="26">
        <v>0</v>
      </c>
      <c r="AQ55" s="26">
        <v>0</v>
      </c>
      <c r="AR55" s="26">
        <v>0</v>
      </c>
      <c r="AT55" s="66">
        <v>0.95833333333333304</v>
      </c>
      <c r="AU55" s="26">
        <v>0</v>
      </c>
      <c r="AV55" s="26">
        <v>0</v>
      </c>
      <c r="AW55" s="26">
        <v>0</v>
      </c>
      <c r="AX55" s="26">
        <v>0</v>
      </c>
      <c r="AY55" s="26">
        <v>0</v>
      </c>
      <c r="AZ55" s="26">
        <v>0</v>
      </c>
      <c r="BA55" s="26">
        <v>0</v>
      </c>
      <c r="BB55" s="26">
        <v>0</v>
      </c>
      <c r="BC55" s="26">
        <v>0</v>
      </c>
      <c r="BD55" s="26">
        <v>0</v>
      </c>
      <c r="BE55" s="26">
        <v>0</v>
      </c>
      <c r="BF55" s="26">
        <v>0</v>
      </c>
      <c r="BH55" s="66">
        <v>0.95833333333333304</v>
      </c>
      <c r="BI55" s="26">
        <v>0</v>
      </c>
      <c r="BJ55" s="26">
        <v>0</v>
      </c>
      <c r="BK55" s="26">
        <v>0</v>
      </c>
      <c r="BL55" s="26">
        <v>0</v>
      </c>
      <c r="BM55" s="26">
        <v>0</v>
      </c>
      <c r="BN55" s="26">
        <v>0</v>
      </c>
      <c r="BO55" s="26">
        <v>0</v>
      </c>
      <c r="BP55" s="26">
        <v>0</v>
      </c>
      <c r="BQ55" s="26">
        <v>0</v>
      </c>
      <c r="BR55" s="26">
        <v>0</v>
      </c>
      <c r="BS55" s="26">
        <v>0</v>
      </c>
      <c r="BT55" s="26">
        <v>0</v>
      </c>
      <c r="BU55" s="27"/>
      <c r="BV55" s="66">
        <v>0.95833333333333304</v>
      </c>
      <c r="BW55" s="26">
        <v>0</v>
      </c>
      <c r="BX55" s="26">
        <v>0</v>
      </c>
      <c r="BY55" s="26">
        <v>0</v>
      </c>
      <c r="BZ55" s="26">
        <v>0</v>
      </c>
      <c r="CA55" s="26">
        <v>0</v>
      </c>
      <c r="CB55" s="26">
        <v>0</v>
      </c>
      <c r="CC55" s="26">
        <v>0</v>
      </c>
      <c r="CD55" s="26">
        <v>0</v>
      </c>
      <c r="CE55" s="26">
        <v>0</v>
      </c>
      <c r="CF55" s="26">
        <v>0</v>
      </c>
      <c r="CG55" s="26">
        <v>0</v>
      </c>
      <c r="CH55" s="26">
        <v>0</v>
      </c>
      <c r="CI55" s="18"/>
      <c r="CJ55" s="66">
        <v>0.95833333333333304</v>
      </c>
      <c r="CK55" s="26">
        <v>0</v>
      </c>
      <c r="CL55" s="26">
        <v>0</v>
      </c>
      <c r="CM55" s="26">
        <v>0</v>
      </c>
      <c r="CN55" s="26">
        <v>0</v>
      </c>
      <c r="CO55" s="26">
        <v>0</v>
      </c>
      <c r="CP55" s="26">
        <v>0</v>
      </c>
      <c r="CQ55" s="26">
        <v>0</v>
      </c>
      <c r="CR55" s="26">
        <v>0</v>
      </c>
      <c r="CS55" s="26">
        <v>0</v>
      </c>
      <c r="CT55" s="26">
        <v>0</v>
      </c>
      <c r="CU55" s="26">
        <v>0</v>
      </c>
      <c r="CV55" s="26">
        <v>0</v>
      </c>
      <c r="CW55" s="83"/>
      <c r="DL55" s="66">
        <v>0.95833333333333304</v>
      </c>
      <c r="DM55" s="26">
        <v>0</v>
      </c>
      <c r="DN55" s="26">
        <v>0</v>
      </c>
      <c r="DO55" s="26">
        <v>0</v>
      </c>
      <c r="DP55" s="26">
        <v>0</v>
      </c>
      <c r="DQ55" s="26">
        <v>0</v>
      </c>
      <c r="DR55" s="26">
        <v>0</v>
      </c>
      <c r="DS55" s="26">
        <v>0</v>
      </c>
      <c r="DT55" s="26">
        <v>0</v>
      </c>
      <c r="DU55" s="26">
        <v>0</v>
      </c>
      <c r="DV55" s="26">
        <v>0</v>
      </c>
      <c r="DW55" s="26">
        <v>0</v>
      </c>
      <c r="DX55" s="26">
        <v>0</v>
      </c>
      <c r="DY55" s="83"/>
      <c r="DZ55" s="66">
        <v>0.95833333333333304</v>
      </c>
      <c r="EA55" s="50">
        <v>0</v>
      </c>
      <c r="EB55" s="50">
        <v>0</v>
      </c>
      <c r="EC55" s="50">
        <v>0</v>
      </c>
      <c r="ED55" s="50">
        <v>0</v>
      </c>
      <c r="EE55" s="50">
        <v>0</v>
      </c>
      <c r="EF55" s="50">
        <v>0</v>
      </c>
      <c r="EG55" s="50">
        <v>0</v>
      </c>
      <c r="EH55" s="50">
        <v>0</v>
      </c>
      <c r="EI55" s="50">
        <v>0</v>
      </c>
      <c r="EJ55" s="50">
        <v>0</v>
      </c>
      <c r="EK55" s="50">
        <v>0</v>
      </c>
      <c r="EL55" s="50">
        <v>0</v>
      </c>
      <c r="EM55" s="83"/>
      <c r="EN55" s="27"/>
      <c r="EO55" s="66">
        <v>0.95833333333333304</v>
      </c>
      <c r="EP55" s="26">
        <v>0</v>
      </c>
      <c r="EQ55" s="26">
        <v>0</v>
      </c>
      <c r="ER55" s="26">
        <v>0</v>
      </c>
      <c r="ES55" s="26">
        <v>0</v>
      </c>
      <c r="ET55" s="26">
        <v>0</v>
      </c>
      <c r="EU55" s="26">
        <v>0</v>
      </c>
      <c r="EV55" s="26">
        <v>0</v>
      </c>
      <c r="EW55" s="26">
        <v>0</v>
      </c>
      <c r="EX55" s="26">
        <v>0</v>
      </c>
      <c r="EY55" s="26">
        <v>0</v>
      </c>
      <c r="EZ55" s="26">
        <v>0</v>
      </c>
      <c r="FA55" s="26">
        <v>0</v>
      </c>
      <c r="FC55" s="66">
        <v>0.95833333333333304</v>
      </c>
      <c r="FD55" s="26">
        <v>0</v>
      </c>
      <c r="FE55" s="26">
        <v>0</v>
      </c>
      <c r="FF55" s="26">
        <v>0</v>
      </c>
      <c r="FG55" s="26">
        <v>0</v>
      </c>
      <c r="FH55" s="26">
        <v>0</v>
      </c>
      <c r="FI55" s="26">
        <v>0</v>
      </c>
      <c r="FJ55" s="26">
        <v>0</v>
      </c>
      <c r="FK55" s="26">
        <v>0</v>
      </c>
      <c r="FL55" s="26">
        <v>0</v>
      </c>
      <c r="FM55" s="26">
        <v>0</v>
      </c>
      <c r="FN55" s="26">
        <v>0</v>
      </c>
      <c r="FO55" s="26">
        <v>0</v>
      </c>
      <c r="FQ55" s="66">
        <v>0.95833333333333304</v>
      </c>
      <c r="FR55" s="26">
        <v>0</v>
      </c>
      <c r="FS55" s="26">
        <v>0</v>
      </c>
      <c r="FT55" s="26">
        <v>0</v>
      </c>
      <c r="FU55" s="26">
        <v>0</v>
      </c>
      <c r="FV55" s="26">
        <v>0</v>
      </c>
      <c r="FW55" s="26">
        <v>0</v>
      </c>
      <c r="FX55" s="26">
        <v>0</v>
      </c>
      <c r="FY55" s="26">
        <v>0</v>
      </c>
      <c r="FZ55" s="26">
        <v>0</v>
      </c>
      <c r="GA55" s="26">
        <v>0</v>
      </c>
      <c r="GB55" s="26">
        <v>0</v>
      </c>
      <c r="GC55" s="26">
        <v>0</v>
      </c>
      <c r="GE55" s="66">
        <v>0.95833333333333304</v>
      </c>
      <c r="GF55" s="26">
        <v>0</v>
      </c>
      <c r="GG55" s="26">
        <v>0</v>
      </c>
      <c r="GH55" s="26">
        <v>0</v>
      </c>
      <c r="GI55" s="26">
        <v>0</v>
      </c>
      <c r="GJ55" s="26">
        <v>0</v>
      </c>
      <c r="GK55" s="26">
        <v>0</v>
      </c>
      <c r="GL55" s="26">
        <v>0</v>
      </c>
      <c r="GM55" s="26">
        <v>0</v>
      </c>
      <c r="GN55" s="26">
        <v>0</v>
      </c>
      <c r="GO55" s="26">
        <v>0</v>
      </c>
      <c r="GP55" s="26">
        <v>0</v>
      </c>
      <c r="GQ55" s="26">
        <v>0</v>
      </c>
      <c r="GS55" s="66">
        <v>0.95833333333333304</v>
      </c>
      <c r="GT55" s="26">
        <v>0</v>
      </c>
      <c r="GU55" s="26">
        <v>0</v>
      </c>
      <c r="GV55" s="26">
        <v>0</v>
      </c>
      <c r="GW55" s="26">
        <v>0</v>
      </c>
      <c r="GX55" s="26">
        <v>0</v>
      </c>
      <c r="GY55" s="26">
        <v>0</v>
      </c>
      <c r="GZ55" s="26">
        <v>0</v>
      </c>
      <c r="HA55" s="26">
        <v>0</v>
      </c>
      <c r="HB55" s="26">
        <v>0</v>
      </c>
      <c r="HC55" s="26">
        <v>0</v>
      </c>
      <c r="HD55" s="26">
        <v>0</v>
      </c>
      <c r="HE55" s="26">
        <v>0</v>
      </c>
    </row>
    <row r="56" spans="4:213" ht="15.75" thickBot="1" x14ac:dyDescent="0.3">
      <c r="D56" s="239">
        <v>0</v>
      </c>
      <c r="E56" s="243">
        <v>0</v>
      </c>
      <c r="F56" s="243">
        <v>0</v>
      </c>
      <c r="G56" s="243">
        <v>0</v>
      </c>
      <c r="H56" s="243">
        <v>0</v>
      </c>
      <c r="I56" s="243">
        <v>0</v>
      </c>
      <c r="J56" s="243">
        <v>0</v>
      </c>
      <c r="K56" s="243">
        <v>0</v>
      </c>
      <c r="L56" s="243">
        <v>0</v>
      </c>
      <c r="M56" s="243">
        <v>0</v>
      </c>
      <c r="N56" s="243">
        <v>0</v>
      </c>
      <c r="O56" s="243">
        <v>0</v>
      </c>
      <c r="P56" s="243">
        <v>0</v>
      </c>
      <c r="Q56" s="83"/>
      <c r="R56" s="66">
        <v>0</v>
      </c>
      <c r="S56" s="26">
        <v>0</v>
      </c>
      <c r="T56" s="26">
        <v>0</v>
      </c>
      <c r="U56" s="26">
        <v>0</v>
      </c>
      <c r="V56" s="26">
        <v>0</v>
      </c>
      <c r="W56" s="26">
        <v>0</v>
      </c>
      <c r="X56" s="26">
        <v>0</v>
      </c>
      <c r="Y56" s="26">
        <v>0</v>
      </c>
      <c r="Z56" s="26">
        <v>0</v>
      </c>
      <c r="AA56" s="26">
        <v>0</v>
      </c>
      <c r="AB56" s="26">
        <v>0</v>
      </c>
      <c r="AC56" s="26">
        <v>0</v>
      </c>
      <c r="AD56" s="26">
        <v>0</v>
      </c>
      <c r="AE56" s="18"/>
      <c r="AF56" s="66">
        <v>0</v>
      </c>
      <c r="AG56" s="26">
        <v>0</v>
      </c>
      <c r="AH56" s="26">
        <v>0</v>
      </c>
      <c r="AI56" s="26">
        <v>0</v>
      </c>
      <c r="AJ56" s="26">
        <v>0</v>
      </c>
      <c r="AK56" s="26">
        <v>0</v>
      </c>
      <c r="AL56" s="26">
        <v>0</v>
      </c>
      <c r="AM56" s="26">
        <v>0</v>
      </c>
      <c r="AN56" s="26">
        <v>0</v>
      </c>
      <c r="AO56" s="26">
        <v>0</v>
      </c>
      <c r="AP56" s="26">
        <v>0</v>
      </c>
      <c r="AQ56" s="26">
        <v>0</v>
      </c>
      <c r="AR56" s="26">
        <v>0</v>
      </c>
      <c r="AT56" s="66">
        <v>0</v>
      </c>
      <c r="AU56" s="26">
        <v>0</v>
      </c>
      <c r="AV56" s="26">
        <v>0</v>
      </c>
      <c r="AW56" s="26">
        <v>0</v>
      </c>
      <c r="AX56" s="26">
        <v>0</v>
      </c>
      <c r="AY56" s="26">
        <v>0</v>
      </c>
      <c r="AZ56" s="26">
        <v>0</v>
      </c>
      <c r="BA56" s="26">
        <v>0</v>
      </c>
      <c r="BB56" s="26">
        <v>0</v>
      </c>
      <c r="BC56" s="26">
        <v>0</v>
      </c>
      <c r="BD56" s="26">
        <v>0</v>
      </c>
      <c r="BE56" s="26">
        <v>0</v>
      </c>
      <c r="BF56" s="26">
        <v>0</v>
      </c>
      <c r="BH56" s="66">
        <v>0</v>
      </c>
      <c r="BI56" s="26">
        <v>0</v>
      </c>
      <c r="BJ56" s="26">
        <v>0</v>
      </c>
      <c r="BK56" s="26">
        <v>0</v>
      </c>
      <c r="BL56" s="26">
        <v>0</v>
      </c>
      <c r="BM56" s="26">
        <v>0</v>
      </c>
      <c r="BN56" s="26">
        <v>0</v>
      </c>
      <c r="BO56" s="26">
        <v>0</v>
      </c>
      <c r="BP56" s="26">
        <v>0</v>
      </c>
      <c r="BQ56" s="26">
        <v>0</v>
      </c>
      <c r="BR56" s="26">
        <v>0</v>
      </c>
      <c r="BS56" s="26">
        <v>0</v>
      </c>
      <c r="BT56" s="26">
        <v>0</v>
      </c>
      <c r="BU56" s="27"/>
      <c r="BV56" s="66">
        <v>0</v>
      </c>
      <c r="BW56" s="26">
        <v>0</v>
      </c>
      <c r="BX56" s="26">
        <v>0</v>
      </c>
      <c r="BY56" s="26">
        <v>0</v>
      </c>
      <c r="BZ56" s="26">
        <v>0</v>
      </c>
      <c r="CA56" s="26">
        <v>0</v>
      </c>
      <c r="CB56" s="26">
        <v>0</v>
      </c>
      <c r="CC56" s="26">
        <v>0</v>
      </c>
      <c r="CD56" s="26">
        <v>0</v>
      </c>
      <c r="CE56" s="26">
        <v>0</v>
      </c>
      <c r="CF56" s="26">
        <v>0</v>
      </c>
      <c r="CG56" s="26">
        <v>0</v>
      </c>
      <c r="CH56" s="26">
        <v>0</v>
      </c>
      <c r="CI56" s="18"/>
      <c r="CJ56" s="66">
        <v>0</v>
      </c>
      <c r="CK56" s="26">
        <v>0</v>
      </c>
      <c r="CL56" s="26">
        <v>0</v>
      </c>
      <c r="CM56" s="26">
        <v>0</v>
      </c>
      <c r="CN56" s="26">
        <v>0</v>
      </c>
      <c r="CO56" s="26">
        <v>0</v>
      </c>
      <c r="CP56" s="26">
        <v>0</v>
      </c>
      <c r="CQ56" s="26">
        <v>0</v>
      </c>
      <c r="CR56" s="26">
        <v>0</v>
      </c>
      <c r="CS56" s="26">
        <v>0</v>
      </c>
      <c r="CT56" s="26">
        <v>0</v>
      </c>
      <c r="CU56" s="26">
        <v>0</v>
      </c>
      <c r="CV56" s="26">
        <v>0</v>
      </c>
      <c r="CW56" s="83"/>
      <c r="DL56" s="66">
        <v>0</v>
      </c>
      <c r="DM56" s="26">
        <v>0</v>
      </c>
      <c r="DN56" s="26">
        <v>0</v>
      </c>
      <c r="DO56" s="26">
        <v>0</v>
      </c>
      <c r="DP56" s="26">
        <v>0</v>
      </c>
      <c r="DQ56" s="26">
        <v>0</v>
      </c>
      <c r="DR56" s="26">
        <v>0</v>
      </c>
      <c r="DS56" s="26">
        <v>0</v>
      </c>
      <c r="DT56" s="26">
        <v>0</v>
      </c>
      <c r="DU56" s="26">
        <v>0</v>
      </c>
      <c r="DV56" s="26">
        <v>0</v>
      </c>
      <c r="DW56" s="26">
        <v>0</v>
      </c>
      <c r="DX56" s="26">
        <v>0</v>
      </c>
      <c r="DY56" s="83"/>
      <c r="DZ56" s="66">
        <v>0</v>
      </c>
      <c r="EA56" s="50">
        <v>0</v>
      </c>
      <c r="EB56" s="50">
        <v>0</v>
      </c>
      <c r="EC56" s="50">
        <v>0</v>
      </c>
      <c r="ED56" s="50">
        <v>0</v>
      </c>
      <c r="EE56" s="50">
        <v>0</v>
      </c>
      <c r="EF56" s="50">
        <v>0</v>
      </c>
      <c r="EG56" s="50">
        <v>0</v>
      </c>
      <c r="EH56" s="50">
        <v>0</v>
      </c>
      <c r="EI56" s="50">
        <v>0</v>
      </c>
      <c r="EJ56" s="50">
        <v>0</v>
      </c>
      <c r="EK56" s="50">
        <v>0</v>
      </c>
      <c r="EL56" s="50">
        <v>0</v>
      </c>
      <c r="EM56" s="83"/>
      <c r="EN56" s="27"/>
      <c r="EO56" s="66">
        <v>0</v>
      </c>
      <c r="EP56" s="26">
        <v>0</v>
      </c>
      <c r="EQ56" s="26">
        <v>0</v>
      </c>
      <c r="ER56" s="26">
        <v>0</v>
      </c>
      <c r="ES56" s="26">
        <v>0</v>
      </c>
      <c r="ET56" s="26">
        <v>0</v>
      </c>
      <c r="EU56" s="26">
        <v>0</v>
      </c>
      <c r="EV56" s="26">
        <v>0</v>
      </c>
      <c r="EW56" s="26">
        <v>0</v>
      </c>
      <c r="EX56" s="26">
        <v>0</v>
      </c>
      <c r="EY56" s="26">
        <v>0</v>
      </c>
      <c r="EZ56" s="26">
        <v>0</v>
      </c>
      <c r="FA56" s="26">
        <v>0</v>
      </c>
      <c r="FC56" s="66">
        <v>0</v>
      </c>
      <c r="FD56" s="26">
        <v>0</v>
      </c>
      <c r="FE56" s="26">
        <v>0</v>
      </c>
      <c r="FF56" s="26">
        <v>0</v>
      </c>
      <c r="FG56" s="26">
        <v>0</v>
      </c>
      <c r="FH56" s="26">
        <v>0</v>
      </c>
      <c r="FI56" s="26">
        <v>0</v>
      </c>
      <c r="FJ56" s="26">
        <v>0</v>
      </c>
      <c r="FK56" s="26">
        <v>0</v>
      </c>
      <c r="FL56" s="26">
        <v>0</v>
      </c>
      <c r="FM56" s="26">
        <v>0</v>
      </c>
      <c r="FN56" s="26">
        <v>0</v>
      </c>
      <c r="FO56" s="26">
        <v>0</v>
      </c>
      <c r="FQ56" s="66">
        <v>0</v>
      </c>
      <c r="FR56" s="26">
        <v>0</v>
      </c>
      <c r="FS56" s="26">
        <v>0</v>
      </c>
      <c r="FT56" s="26">
        <v>0</v>
      </c>
      <c r="FU56" s="26">
        <v>0</v>
      </c>
      <c r="FV56" s="26">
        <v>0</v>
      </c>
      <c r="FW56" s="26">
        <v>0</v>
      </c>
      <c r="FX56" s="26">
        <v>0</v>
      </c>
      <c r="FY56" s="26">
        <v>0</v>
      </c>
      <c r="FZ56" s="26">
        <v>0</v>
      </c>
      <c r="GA56" s="26">
        <v>0</v>
      </c>
      <c r="GB56" s="26">
        <v>0</v>
      </c>
      <c r="GC56" s="26">
        <v>0</v>
      </c>
      <c r="GE56" s="66">
        <v>0</v>
      </c>
      <c r="GF56" s="26">
        <v>0</v>
      </c>
      <c r="GG56" s="26">
        <v>0</v>
      </c>
      <c r="GH56" s="26">
        <v>0</v>
      </c>
      <c r="GI56" s="26">
        <v>0</v>
      </c>
      <c r="GJ56" s="26">
        <v>0</v>
      </c>
      <c r="GK56" s="26">
        <v>0</v>
      </c>
      <c r="GL56" s="26">
        <v>0</v>
      </c>
      <c r="GM56" s="26">
        <v>0</v>
      </c>
      <c r="GN56" s="26">
        <v>0</v>
      </c>
      <c r="GO56" s="26">
        <v>0</v>
      </c>
      <c r="GP56" s="26">
        <v>0</v>
      </c>
      <c r="GQ56" s="26">
        <v>0</v>
      </c>
      <c r="GS56" s="66">
        <v>0</v>
      </c>
      <c r="GT56" s="26">
        <v>0</v>
      </c>
      <c r="GU56" s="26">
        <v>0</v>
      </c>
      <c r="GV56" s="26">
        <v>0</v>
      </c>
      <c r="GW56" s="26">
        <v>0</v>
      </c>
      <c r="GX56" s="26">
        <v>0</v>
      </c>
      <c r="GY56" s="26">
        <v>0</v>
      </c>
      <c r="GZ56" s="26">
        <v>0</v>
      </c>
      <c r="HA56" s="26">
        <v>0</v>
      </c>
      <c r="HB56" s="26">
        <v>0</v>
      </c>
      <c r="HC56" s="26">
        <v>0</v>
      </c>
      <c r="HD56" s="26">
        <v>0</v>
      </c>
      <c r="HE56" s="26">
        <v>0</v>
      </c>
    </row>
    <row r="57" spans="4:213" ht="15.75" thickBot="1" x14ac:dyDescent="0.3">
      <c r="D57" s="233"/>
      <c r="E57" s="244"/>
      <c r="F57" s="244"/>
      <c r="G57" s="244"/>
      <c r="H57" s="244"/>
      <c r="I57" s="244"/>
      <c r="J57" s="244"/>
      <c r="K57" s="244"/>
      <c r="L57" s="244"/>
      <c r="M57" s="244"/>
      <c r="N57" s="244"/>
      <c r="O57" s="244"/>
      <c r="P57" s="244"/>
      <c r="Q57" s="76"/>
      <c r="R57" s="27"/>
      <c r="S57" s="27"/>
      <c r="T57" s="27"/>
      <c r="U57" s="27"/>
      <c r="V57" s="27"/>
      <c r="W57" s="27"/>
      <c r="X57" s="27"/>
      <c r="Y57" s="27"/>
      <c r="Z57" s="27"/>
      <c r="AA57" s="27"/>
      <c r="AB57" s="27"/>
      <c r="AC57" s="27"/>
      <c r="AD57" s="27"/>
      <c r="AE57" s="27"/>
      <c r="AF57" s="44"/>
      <c r="AG57" s="27"/>
      <c r="AH57" s="27"/>
      <c r="AI57" s="27"/>
      <c r="AJ57" s="27"/>
      <c r="AK57" s="27"/>
      <c r="AL57" s="27"/>
      <c r="AM57" s="27"/>
      <c r="AN57" s="27"/>
      <c r="AO57" s="27"/>
      <c r="AP57" s="27"/>
      <c r="AQ57" s="27"/>
      <c r="AR57" s="27"/>
      <c r="AT57" s="44"/>
      <c r="AU57" s="27"/>
      <c r="AV57" s="27"/>
      <c r="AW57" s="27"/>
      <c r="AX57" s="27"/>
      <c r="AY57" s="27"/>
      <c r="AZ57" s="27"/>
      <c r="BA57" s="27"/>
      <c r="BB57" s="27"/>
      <c r="BC57" s="27"/>
      <c r="BD57" s="27"/>
      <c r="BE57" s="27"/>
      <c r="BF57" s="27"/>
      <c r="BG57" s="27"/>
      <c r="BH57" s="44"/>
      <c r="BI57" s="27"/>
      <c r="BJ57" s="27"/>
      <c r="BK57" s="27"/>
      <c r="BL57" s="27"/>
      <c r="BM57" s="27"/>
      <c r="BN57" s="27"/>
      <c r="BO57" s="27"/>
      <c r="BP57" s="27"/>
      <c r="BQ57" s="27"/>
      <c r="BR57" s="27"/>
      <c r="BS57" s="27"/>
      <c r="BT57" s="27"/>
      <c r="BU57" s="27"/>
      <c r="BV57" s="44"/>
      <c r="BW57" s="27"/>
      <c r="BX57" s="27"/>
      <c r="BY57" s="27"/>
      <c r="BZ57" s="27"/>
      <c r="CA57" s="27"/>
      <c r="CB57" s="27"/>
      <c r="CC57" s="27"/>
      <c r="CD57" s="27"/>
      <c r="CE57" s="27"/>
      <c r="CF57" s="27"/>
      <c r="CG57" s="27"/>
      <c r="CH57" s="27"/>
      <c r="CI57" s="27"/>
      <c r="CJ57" s="44"/>
      <c r="CK57" s="27"/>
      <c r="CL57" s="27"/>
      <c r="CM57" s="27"/>
      <c r="CN57" s="27"/>
      <c r="CO57" s="27"/>
      <c r="CP57" s="27"/>
      <c r="CQ57" s="27"/>
      <c r="CR57" s="27"/>
      <c r="CS57" s="27"/>
      <c r="CT57" s="27"/>
      <c r="CU57" s="27"/>
      <c r="CV57" s="27"/>
      <c r="CW57" s="76"/>
      <c r="DL57" s="44"/>
      <c r="DM57" s="27"/>
      <c r="DN57" s="27"/>
      <c r="DO57" s="27"/>
      <c r="DP57" s="27"/>
      <c r="DQ57" s="27"/>
      <c r="DR57" s="27"/>
      <c r="DS57" s="27"/>
      <c r="DT57" s="27"/>
      <c r="DU57" s="27"/>
      <c r="DV57" s="27"/>
      <c r="DW57" s="27"/>
      <c r="DX57" s="27"/>
      <c r="DY57" s="76"/>
      <c r="DZ57" s="76"/>
      <c r="EA57" s="19"/>
      <c r="EB57" s="19"/>
      <c r="EC57" s="19"/>
      <c r="ED57" s="19"/>
      <c r="EE57" s="19"/>
      <c r="EF57" s="19"/>
      <c r="EG57" s="19"/>
      <c r="EH57" s="19"/>
      <c r="EI57" s="19"/>
      <c r="EJ57" s="19"/>
      <c r="EK57" s="19"/>
      <c r="EL57" s="19"/>
      <c r="EM57" s="76"/>
      <c r="EN57" s="27"/>
      <c r="EO57" s="44"/>
      <c r="FC57" s="44"/>
      <c r="FQ57" s="44"/>
      <c r="GE57" s="44"/>
      <c r="GS57" s="44"/>
    </row>
    <row r="58" spans="4:213" ht="15.75" thickBot="1" x14ac:dyDescent="0.3">
      <c r="D58" s="241" t="s">
        <v>70</v>
      </c>
      <c r="E58" s="242" t="s">
        <v>4</v>
      </c>
      <c r="F58" s="242" t="s">
        <v>37</v>
      </c>
      <c r="G58" s="242" t="s">
        <v>38</v>
      </c>
      <c r="H58" s="242" t="s">
        <v>39</v>
      </c>
      <c r="I58" s="242" t="s">
        <v>40</v>
      </c>
      <c r="J58" s="242" t="s">
        <v>41</v>
      </c>
      <c r="K58" s="242" t="s">
        <v>42</v>
      </c>
      <c r="L58" s="242" t="s">
        <v>43</v>
      </c>
      <c r="M58" s="242" t="s">
        <v>44</v>
      </c>
      <c r="N58" s="242" t="s">
        <v>45</v>
      </c>
      <c r="O58" s="242" t="s">
        <v>46</v>
      </c>
      <c r="P58" s="242" t="s">
        <v>47</v>
      </c>
      <c r="Q58" s="82"/>
      <c r="R58" s="67" t="s">
        <v>70</v>
      </c>
      <c r="S58" s="45" t="s">
        <v>4</v>
      </c>
      <c r="T58" s="45" t="s">
        <v>37</v>
      </c>
      <c r="U58" s="45" t="s">
        <v>38</v>
      </c>
      <c r="V58" s="45" t="s">
        <v>39</v>
      </c>
      <c r="W58" s="45" t="s">
        <v>40</v>
      </c>
      <c r="X58" s="45" t="s">
        <v>41</v>
      </c>
      <c r="Y58" s="45" t="s">
        <v>42</v>
      </c>
      <c r="Z58" s="45" t="s">
        <v>43</v>
      </c>
      <c r="AA58" s="45" t="s">
        <v>44</v>
      </c>
      <c r="AB58" s="45" t="s">
        <v>45</v>
      </c>
      <c r="AC58" s="45" t="s">
        <v>46</v>
      </c>
      <c r="AD58" s="45" t="s">
        <v>47</v>
      </c>
      <c r="AE58" s="17"/>
      <c r="AF58" s="67" t="s">
        <v>70</v>
      </c>
      <c r="AG58" s="45" t="s">
        <v>4</v>
      </c>
      <c r="AH58" s="45" t="s">
        <v>37</v>
      </c>
      <c r="AI58" s="45" t="s">
        <v>38</v>
      </c>
      <c r="AJ58" s="45" t="s">
        <v>39</v>
      </c>
      <c r="AK58" s="45" t="s">
        <v>40</v>
      </c>
      <c r="AL58" s="45" t="s">
        <v>41</v>
      </c>
      <c r="AM58" s="45" t="s">
        <v>42</v>
      </c>
      <c r="AN58" s="45" t="s">
        <v>43</v>
      </c>
      <c r="AO58" s="45" t="s">
        <v>44</v>
      </c>
      <c r="AP58" s="45" t="s">
        <v>45</v>
      </c>
      <c r="AQ58" s="45" t="s">
        <v>46</v>
      </c>
      <c r="AR58" s="45" t="s">
        <v>47</v>
      </c>
      <c r="AT58" s="67" t="s">
        <v>70</v>
      </c>
      <c r="AU58" s="45" t="s">
        <v>4</v>
      </c>
      <c r="AV58" s="45" t="s">
        <v>37</v>
      </c>
      <c r="AW58" s="45" t="s">
        <v>38</v>
      </c>
      <c r="AX58" s="45" t="s">
        <v>39</v>
      </c>
      <c r="AY58" s="45" t="s">
        <v>40</v>
      </c>
      <c r="AZ58" s="45" t="s">
        <v>41</v>
      </c>
      <c r="BA58" s="45" t="s">
        <v>42</v>
      </c>
      <c r="BB58" s="45" t="s">
        <v>43</v>
      </c>
      <c r="BC58" s="45" t="s">
        <v>44</v>
      </c>
      <c r="BD58" s="45" t="s">
        <v>45</v>
      </c>
      <c r="BE58" s="45" t="s">
        <v>46</v>
      </c>
      <c r="BF58" s="45" t="s">
        <v>47</v>
      </c>
      <c r="BG58" s="17"/>
      <c r="BH58" s="67" t="s">
        <v>70</v>
      </c>
      <c r="BI58" s="45" t="s">
        <v>4</v>
      </c>
      <c r="BJ58" s="45" t="s">
        <v>37</v>
      </c>
      <c r="BK58" s="45" t="s">
        <v>38</v>
      </c>
      <c r="BL58" s="45" t="s">
        <v>39</v>
      </c>
      <c r="BM58" s="45" t="s">
        <v>40</v>
      </c>
      <c r="BN58" s="45" t="s">
        <v>41</v>
      </c>
      <c r="BO58" s="45" t="s">
        <v>42</v>
      </c>
      <c r="BP58" s="45" t="s">
        <v>43</v>
      </c>
      <c r="BQ58" s="45" t="s">
        <v>44</v>
      </c>
      <c r="BR58" s="45" t="s">
        <v>45</v>
      </c>
      <c r="BS58" s="45" t="s">
        <v>46</v>
      </c>
      <c r="BT58" s="45" t="s">
        <v>47</v>
      </c>
      <c r="BU58" s="17"/>
      <c r="BV58" s="67" t="s">
        <v>70</v>
      </c>
      <c r="BW58" s="45" t="s">
        <v>4</v>
      </c>
      <c r="BX58" s="45" t="s">
        <v>37</v>
      </c>
      <c r="BY58" s="45" t="s">
        <v>38</v>
      </c>
      <c r="BZ58" s="45" t="s">
        <v>39</v>
      </c>
      <c r="CA58" s="45" t="s">
        <v>40</v>
      </c>
      <c r="CB58" s="45" t="s">
        <v>41</v>
      </c>
      <c r="CC58" s="45" t="s">
        <v>42</v>
      </c>
      <c r="CD58" s="45" t="s">
        <v>43</v>
      </c>
      <c r="CE58" s="45" t="s">
        <v>44</v>
      </c>
      <c r="CF58" s="45" t="s">
        <v>45</v>
      </c>
      <c r="CG58" s="45" t="s">
        <v>46</v>
      </c>
      <c r="CH58" s="45" t="s">
        <v>47</v>
      </c>
      <c r="CI58" s="17"/>
      <c r="CJ58" s="67" t="s">
        <v>70</v>
      </c>
      <c r="CK58" s="45" t="s">
        <v>4</v>
      </c>
      <c r="CL58" s="45" t="s">
        <v>37</v>
      </c>
      <c r="CM58" s="45" t="s">
        <v>38</v>
      </c>
      <c r="CN58" s="45" t="s">
        <v>39</v>
      </c>
      <c r="CO58" s="45" t="s">
        <v>40</v>
      </c>
      <c r="CP58" s="45" t="s">
        <v>41</v>
      </c>
      <c r="CQ58" s="45" t="s">
        <v>42</v>
      </c>
      <c r="CR58" s="45" t="s">
        <v>43</v>
      </c>
      <c r="CS58" s="45" t="s">
        <v>44</v>
      </c>
      <c r="CT58" s="45" t="s">
        <v>45</v>
      </c>
      <c r="CU58" s="45" t="s">
        <v>46</v>
      </c>
      <c r="CV58" s="45" t="s">
        <v>47</v>
      </c>
      <c r="CW58" s="82"/>
      <c r="DL58" s="67" t="s">
        <v>70</v>
      </c>
      <c r="DM58" s="45" t="s">
        <v>4</v>
      </c>
      <c r="DN58" s="45" t="s">
        <v>37</v>
      </c>
      <c r="DO58" s="45" t="s">
        <v>38</v>
      </c>
      <c r="DP58" s="45" t="s">
        <v>39</v>
      </c>
      <c r="DQ58" s="45" t="s">
        <v>40</v>
      </c>
      <c r="DR58" s="45" t="s">
        <v>41</v>
      </c>
      <c r="DS58" s="45" t="s">
        <v>42</v>
      </c>
      <c r="DT58" s="45" t="s">
        <v>43</v>
      </c>
      <c r="DU58" s="45" t="s">
        <v>44</v>
      </c>
      <c r="DV58" s="45" t="s">
        <v>45</v>
      </c>
      <c r="DW58" s="45" t="s">
        <v>46</v>
      </c>
      <c r="DX58" s="45" t="s">
        <v>47</v>
      </c>
      <c r="DY58" s="82"/>
      <c r="DZ58" s="67" t="s">
        <v>70</v>
      </c>
      <c r="EA58" s="49" t="s">
        <v>4</v>
      </c>
      <c r="EB58" s="49" t="s">
        <v>37</v>
      </c>
      <c r="EC58" s="49" t="s">
        <v>38</v>
      </c>
      <c r="ED58" s="49" t="s">
        <v>39</v>
      </c>
      <c r="EE58" s="49" t="s">
        <v>40</v>
      </c>
      <c r="EF58" s="49" t="s">
        <v>41</v>
      </c>
      <c r="EG58" s="49" t="s">
        <v>42</v>
      </c>
      <c r="EH58" s="49" t="s">
        <v>43</v>
      </c>
      <c r="EI58" s="49" t="s">
        <v>44</v>
      </c>
      <c r="EJ58" s="49" t="s">
        <v>45</v>
      </c>
      <c r="EK58" s="49" t="s">
        <v>46</v>
      </c>
      <c r="EL58" s="49" t="s">
        <v>47</v>
      </c>
      <c r="EM58" s="82"/>
      <c r="EN58" s="17"/>
      <c r="EO58" s="67" t="s">
        <v>70</v>
      </c>
      <c r="EP58" s="45" t="s">
        <v>4</v>
      </c>
      <c r="EQ58" s="45" t="s">
        <v>37</v>
      </c>
      <c r="ER58" s="45" t="s">
        <v>38</v>
      </c>
      <c r="ES58" s="45" t="s">
        <v>39</v>
      </c>
      <c r="ET58" s="45" t="s">
        <v>40</v>
      </c>
      <c r="EU58" s="45" t="s">
        <v>41</v>
      </c>
      <c r="EV58" s="45" t="s">
        <v>42</v>
      </c>
      <c r="EW58" s="45" t="s">
        <v>43</v>
      </c>
      <c r="EX58" s="45" t="s">
        <v>44</v>
      </c>
      <c r="EY58" s="45" t="s">
        <v>45</v>
      </c>
      <c r="EZ58" s="45" t="s">
        <v>46</v>
      </c>
      <c r="FA58" s="45" t="s">
        <v>47</v>
      </c>
      <c r="FC58" s="67" t="s">
        <v>70</v>
      </c>
      <c r="FD58" s="45" t="s">
        <v>4</v>
      </c>
      <c r="FE58" s="45" t="s">
        <v>37</v>
      </c>
      <c r="FF58" s="45" t="s">
        <v>38</v>
      </c>
      <c r="FG58" s="45" t="s">
        <v>39</v>
      </c>
      <c r="FH58" s="45" t="s">
        <v>40</v>
      </c>
      <c r="FI58" s="45" t="s">
        <v>41</v>
      </c>
      <c r="FJ58" s="45" t="s">
        <v>42</v>
      </c>
      <c r="FK58" s="45" t="s">
        <v>43</v>
      </c>
      <c r="FL58" s="45" t="s">
        <v>44</v>
      </c>
      <c r="FM58" s="45" t="s">
        <v>45</v>
      </c>
      <c r="FN58" s="45" t="s">
        <v>46</v>
      </c>
      <c r="FO58" s="45" t="s">
        <v>47</v>
      </c>
      <c r="FQ58" s="67" t="s">
        <v>70</v>
      </c>
      <c r="FR58" s="45" t="s">
        <v>4</v>
      </c>
      <c r="FS58" s="45" t="s">
        <v>37</v>
      </c>
      <c r="FT58" s="45" t="s">
        <v>38</v>
      </c>
      <c r="FU58" s="45" t="s">
        <v>39</v>
      </c>
      <c r="FV58" s="45" t="s">
        <v>40</v>
      </c>
      <c r="FW58" s="45" t="s">
        <v>41</v>
      </c>
      <c r="FX58" s="45" t="s">
        <v>42</v>
      </c>
      <c r="FY58" s="45" t="s">
        <v>43</v>
      </c>
      <c r="FZ58" s="45" t="s">
        <v>44</v>
      </c>
      <c r="GA58" s="45" t="s">
        <v>45</v>
      </c>
      <c r="GB58" s="45" t="s">
        <v>46</v>
      </c>
      <c r="GC58" s="45" t="s">
        <v>47</v>
      </c>
      <c r="GE58" s="67" t="s">
        <v>70</v>
      </c>
      <c r="GF58" s="45" t="s">
        <v>4</v>
      </c>
      <c r="GG58" s="45" t="s">
        <v>37</v>
      </c>
      <c r="GH58" s="45" t="s">
        <v>38</v>
      </c>
      <c r="GI58" s="45" t="s">
        <v>39</v>
      </c>
      <c r="GJ58" s="45" t="s">
        <v>40</v>
      </c>
      <c r="GK58" s="45" t="s">
        <v>41</v>
      </c>
      <c r="GL58" s="45" t="s">
        <v>42</v>
      </c>
      <c r="GM58" s="45" t="s">
        <v>43</v>
      </c>
      <c r="GN58" s="45" t="s">
        <v>44</v>
      </c>
      <c r="GO58" s="45" t="s">
        <v>45</v>
      </c>
      <c r="GP58" s="45" t="s">
        <v>46</v>
      </c>
      <c r="GQ58" s="45" t="s">
        <v>47</v>
      </c>
      <c r="GS58" s="67" t="s">
        <v>70</v>
      </c>
      <c r="GT58" s="45" t="s">
        <v>4</v>
      </c>
      <c r="GU58" s="45" t="s">
        <v>37</v>
      </c>
      <c r="GV58" s="45" t="s">
        <v>38</v>
      </c>
      <c r="GW58" s="45" t="s">
        <v>39</v>
      </c>
      <c r="GX58" s="45" t="s">
        <v>40</v>
      </c>
      <c r="GY58" s="45" t="s">
        <v>41</v>
      </c>
      <c r="GZ58" s="45" t="s">
        <v>42</v>
      </c>
      <c r="HA58" s="45" t="s">
        <v>43</v>
      </c>
      <c r="HB58" s="45" t="s">
        <v>44</v>
      </c>
      <c r="HC58" s="45" t="s">
        <v>45</v>
      </c>
      <c r="HD58" s="45" t="s">
        <v>46</v>
      </c>
      <c r="HE58" s="45" t="s">
        <v>47</v>
      </c>
    </row>
    <row r="59" spans="4:213" ht="15.75" thickBot="1" x14ac:dyDescent="0.3">
      <c r="D59" s="239">
        <v>4.1666666666666664E-2</v>
      </c>
      <c r="E59" s="245">
        <v>0</v>
      </c>
      <c r="F59" s="245">
        <v>0</v>
      </c>
      <c r="G59" s="245">
        <v>0</v>
      </c>
      <c r="H59" s="245">
        <v>0</v>
      </c>
      <c r="I59" s="245">
        <v>0</v>
      </c>
      <c r="J59" s="245">
        <v>0</v>
      </c>
      <c r="K59" s="245">
        <v>0</v>
      </c>
      <c r="L59" s="245">
        <v>0</v>
      </c>
      <c r="M59" s="245">
        <v>0</v>
      </c>
      <c r="N59" s="245">
        <v>0</v>
      </c>
      <c r="O59" s="245">
        <v>0</v>
      </c>
      <c r="P59" s="245">
        <v>0</v>
      </c>
      <c r="Q59" s="84"/>
      <c r="R59" s="66">
        <v>4.1666666666666664E-2</v>
      </c>
      <c r="S59" s="63">
        <v>0</v>
      </c>
      <c r="T59" s="63">
        <v>0</v>
      </c>
      <c r="U59" s="63">
        <v>0</v>
      </c>
      <c r="V59" s="63">
        <v>0</v>
      </c>
      <c r="W59" s="63">
        <v>0</v>
      </c>
      <c r="X59" s="63">
        <v>0</v>
      </c>
      <c r="Y59" s="63">
        <v>0</v>
      </c>
      <c r="Z59" s="63">
        <v>0</v>
      </c>
      <c r="AA59" s="63">
        <v>0</v>
      </c>
      <c r="AB59" s="63">
        <v>0</v>
      </c>
      <c r="AC59" s="63">
        <v>0</v>
      </c>
      <c r="AD59" s="63">
        <v>0</v>
      </c>
      <c r="AE59" s="35"/>
      <c r="AF59" s="66">
        <v>4.1666666666666664E-2</v>
      </c>
      <c r="AG59" s="63">
        <v>0</v>
      </c>
      <c r="AH59" s="63">
        <v>0</v>
      </c>
      <c r="AI59" s="63">
        <v>0</v>
      </c>
      <c r="AJ59" s="63">
        <v>0</v>
      </c>
      <c r="AK59" s="63">
        <v>0</v>
      </c>
      <c r="AL59" s="63">
        <v>0</v>
      </c>
      <c r="AM59" s="63">
        <v>0</v>
      </c>
      <c r="AN59" s="63">
        <v>0</v>
      </c>
      <c r="AO59" s="63">
        <v>0</v>
      </c>
      <c r="AP59" s="63">
        <v>0</v>
      </c>
      <c r="AQ59" s="63">
        <v>0</v>
      </c>
      <c r="AR59" s="63">
        <v>0</v>
      </c>
      <c r="AT59" s="66">
        <v>4.1666666666666664E-2</v>
      </c>
      <c r="AU59" s="63">
        <v>0</v>
      </c>
      <c r="AV59" s="63">
        <v>0</v>
      </c>
      <c r="AW59" s="63">
        <v>0</v>
      </c>
      <c r="AX59" s="63">
        <v>0</v>
      </c>
      <c r="AY59" s="63">
        <v>0</v>
      </c>
      <c r="AZ59" s="63">
        <v>0</v>
      </c>
      <c r="BA59" s="63">
        <v>0</v>
      </c>
      <c r="BB59" s="63">
        <v>0</v>
      </c>
      <c r="BC59" s="63">
        <v>0</v>
      </c>
      <c r="BD59" s="63">
        <v>0</v>
      </c>
      <c r="BE59" s="63">
        <v>0</v>
      </c>
      <c r="BF59" s="63">
        <v>0</v>
      </c>
      <c r="BG59" s="35"/>
      <c r="BH59" s="66">
        <v>4.1666666666666664E-2</v>
      </c>
      <c r="BI59" s="63">
        <v>0</v>
      </c>
      <c r="BJ59" s="63">
        <v>0</v>
      </c>
      <c r="BK59" s="63">
        <v>0</v>
      </c>
      <c r="BL59" s="63">
        <v>0</v>
      </c>
      <c r="BM59" s="63">
        <v>0</v>
      </c>
      <c r="BN59" s="63">
        <v>0</v>
      </c>
      <c r="BO59" s="63">
        <v>0</v>
      </c>
      <c r="BP59" s="63">
        <v>0</v>
      </c>
      <c r="BQ59" s="63">
        <v>0</v>
      </c>
      <c r="BR59" s="63">
        <v>0</v>
      </c>
      <c r="BS59" s="63">
        <v>0</v>
      </c>
      <c r="BT59" s="63">
        <v>0</v>
      </c>
      <c r="BU59" s="35"/>
      <c r="BV59" s="66">
        <v>4.1666666666666664E-2</v>
      </c>
      <c r="BW59" s="63">
        <v>0</v>
      </c>
      <c r="BX59" s="63">
        <v>0</v>
      </c>
      <c r="BY59" s="63">
        <v>0</v>
      </c>
      <c r="BZ59" s="63">
        <v>0</v>
      </c>
      <c r="CA59" s="63">
        <v>0</v>
      </c>
      <c r="CB59" s="63">
        <v>0</v>
      </c>
      <c r="CC59" s="63">
        <v>0</v>
      </c>
      <c r="CD59" s="63">
        <v>0</v>
      </c>
      <c r="CE59" s="63">
        <v>0</v>
      </c>
      <c r="CF59" s="63">
        <v>0</v>
      </c>
      <c r="CG59" s="63">
        <v>0</v>
      </c>
      <c r="CH59" s="63">
        <v>0</v>
      </c>
      <c r="CI59" s="35"/>
      <c r="CJ59" s="66">
        <v>4.1666666666666664E-2</v>
      </c>
      <c r="CK59" s="63">
        <v>0</v>
      </c>
      <c r="CL59" s="63">
        <v>0</v>
      </c>
      <c r="CM59" s="63">
        <v>0</v>
      </c>
      <c r="CN59" s="63">
        <v>0</v>
      </c>
      <c r="CO59" s="63">
        <v>0</v>
      </c>
      <c r="CP59" s="63">
        <v>0</v>
      </c>
      <c r="CQ59" s="63">
        <v>0</v>
      </c>
      <c r="CR59" s="63">
        <v>0</v>
      </c>
      <c r="CS59" s="63">
        <v>0</v>
      </c>
      <c r="CT59" s="63">
        <v>0</v>
      </c>
      <c r="CU59" s="63">
        <v>0</v>
      </c>
      <c r="CV59" s="63">
        <v>0</v>
      </c>
      <c r="CW59" s="84"/>
      <c r="DL59" s="66">
        <v>4.1666666666666664E-2</v>
      </c>
      <c r="DM59" s="63">
        <v>0</v>
      </c>
      <c r="DN59" s="63">
        <v>0</v>
      </c>
      <c r="DO59" s="63">
        <v>0</v>
      </c>
      <c r="DP59" s="63">
        <v>0</v>
      </c>
      <c r="DQ59" s="63">
        <v>0</v>
      </c>
      <c r="DR59" s="63">
        <v>0</v>
      </c>
      <c r="DS59" s="63">
        <v>0</v>
      </c>
      <c r="DT59" s="63">
        <v>0</v>
      </c>
      <c r="DU59" s="63">
        <v>0</v>
      </c>
      <c r="DV59" s="63">
        <v>0</v>
      </c>
      <c r="DW59" s="63">
        <v>0</v>
      </c>
      <c r="DX59" s="63">
        <v>0</v>
      </c>
      <c r="DY59" s="84"/>
      <c r="DZ59" s="66">
        <v>4.1666666666666664E-2</v>
      </c>
      <c r="EA59" s="86">
        <v>0</v>
      </c>
      <c r="EB59" s="86">
        <v>0</v>
      </c>
      <c r="EC59" s="86">
        <v>0</v>
      </c>
      <c r="ED59" s="86">
        <v>0</v>
      </c>
      <c r="EE59" s="86">
        <v>0</v>
      </c>
      <c r="EF59" s="86">
        <v>0</v>
      </c>
      <c r="EG59" s="86">
        <v>0</v>
      </c>
      <c r="EH59" s="86">
        <v>0</v>
      </c>
      <c r="EI59" s="86">
        <v>0</v>
      </c>
      <c r="EJ59" s="86">
        <v>0</v>
      </c>
      <c r="EK59" s="86">
        <v>0</v>
      </c>
      <c r="EL59" s="86">
        <v>0</v>
      </c>
      <c r="EM59" s="84"/>
      <c r="EN59" s="35"/>
      <c r="EO59" s="66">
        <v>4.1666666666666664E-2</v>
      </c>
      <c r="EP59" s="63">
        <v>0</v>
      </c>
      <c r="EQ59" s="63">
        <v>0</v>
      </c>
      <c r="ER59" s="63">
        <v>0</v>
      </c>
      <c r="ES59" s="63">
        <v>0</v>
      </c>
      <c r="ET59" s="63">
        <v>0</v>
      </c>
      <c r="EU59" s="63">
        <v>0</v>
      </c>
      <c r="EV59" s="63">
        <v>0</v>
      </c>
      <c r="EW59" s="63">
        <v>0</v>
      </c>
      <c r="EX59" s="63">
        <v>0</v>
      </c>
      <c r="EY59" s="63">
        <v>0</v>
      </c>
      <c r="EZ59" s="63">
        <v>0</v>
      </c>
      <c r="FA59" s="63">
        <v>0</v>
      </c>
      <c r="FC59" s="66">
        <v>4.1666666666666664E-2</v>
      </c>
      <c r="FD59" s="63">
        <v>0</v>
      </c>
      <c r="FE59" s="63">
        <v>0</v>
      </c>
      <c r="FF59" s="63">
        <v>0</v>
      </c>
      <c r="FG59" s="63">
        <v>0</v>
      </c>
      <c r="FH59" s="63">
        <v>0</v>
      </c>
      <c r="FI59" s="63">
        <v>0</v>
      </c>
      <c r="FJ59" s="63">
        <v>0</v>
      </c>
      <c r="FK59" s="63">
        <v>0</v>
      </c>
      <c r="FL59" s="63">
        <v>0</v>
      </c>
      <c r="FM59" s="63">
        <v>0</v>
      </c>
      <c r="FN59" s="63">
        <v>0</v>
      </c>
      <c r="FO59" s="63">
        <v>0</v>
      </c>
      <c r="FQ59" s="66">
        <v>4.1666666666666664E-2</v>
      </c>
      <c r="FR59" s="63">
        <v>0</v>
      </c>
      <c r="FS59" s="63">
        <v>0</v>
      </c>
      <c r="FT59" s="63">
        <v>0</v>
      </c>
      <c r="FU59" s="63">
        <v>0</v>
      </c>
      <c r="FV59" s="63">
        <v>0</v>
      </c>
      <c r="FW59" s="63">
        <v>0</v>
      </c>
      <c r="FX59" s="63">
        <v>0</v>
      </c>
      <c r="FY59" s="63">
        <v>0</v>
      </c>
      <c r="FZ59" s="63">
        <v>0</v>
      </c>
      <c r="GA59" s="63">
        <v>0</v>
      </c>
      <c r="GB59" s="63">
        <v>0</v>
      </c>
      <c r="GC59" s="63">
        <v>0</v>
      </c>
      <c r="GE59" s="66">
        <v>4.1666666666666664E-2</v>
      </c>
      <c r="GF59" s="63">
        <v>0</v>
      </c>
      <c r="GG59" s="63">
        <v>0</v>
      </c>
      <c r="GH59" s="63">
        <v>0</v>
      </c>
      <c r="GI59" s="63">
        <v>0</v>
      </c>
      <c r="GJ59" s="63">
        <v>0</v>
      </c>
      <c r="GK59" s="63">
        <v>0</v>
      </c>
      <c r="GL59" s="63">
        <v>0</v>
      </c>
      <c r="GM59" s="63">
        <v>0</v>
      </c>
      <c r="GN59" s="63">
        <v>0</v>
      </c>
      <c r="GO59" s="63">
        <v>0</v>
      </c>
      <c r="GP59" s="63">
        <v>0</v>
      </c>
      <c r="GQ59" s="63">
        <v>0</v>
      </c>
      <c r="GS59" s="66">
        <v>4.1666666666666664E-2</v>
      </c>
      <c r="GT59" s="63">
        <v>0</v>
      </c>
      <c r="GU59" s="63">
        <v>0</v>
      </c>
      <c r="GV59" s="63">
        <v>0</v>
      </c>
      <c r="GW59" s="63">
        <v>0</v>
      </c>
      <c r="GX59" s="63">
        <v>0</v>
      </c>
      <c r="GY59" s="63">
        <v>0</v>
      </c>
      <c r="GZ59" s="63">
        <v>0</v>
      </c>
      <c r="HA59" s="63">
        <v>0</v>
      </c>
      <c r="HB59" s="63">
        <v>0</v>
      </c>
      <c r="HC59" s="63">
        <v>0</v>
      </c>
      <c r="HD59" s="63">
        <v>0</v>
      </c>
      <c r="HE59" s="63">
        <v>0</v>
      </c>
    </row>
    <row r="60" spans="4:213" ht="15.75" thickBot="1" x14ac:dyDescent="0.3">
      <c r="D60" s="239">
        <v>8.3333333333333301E-2</v>
      </c>
      <c r="E60" s="245">
        <v>0</v>
      </c>
      <c r="F60" s="245">
        <v>0</v>
      </c>
      <c r="G60" s="245">
        <v>0</v>
      </c>
      <c r="H60" s="245">
        <v>0</v>
      </c>
      <c r="I60" s="245">
        <v>0</v>
      </c>
      <c r="J60" s="245">
        <v>0</v>
      </c>
      <c r="K60" s="245">
        <v>0</v>
      </c>
      <c r="L60" s="245">
        <v>0</v>
      </c>
      <c r="M60" s="245">
        <v>0</v>
      </c>
      <c r="N60" s="245">
        <v>0</v>
      </c>
      <c r="O60" s="245">
        <v>0</v>
      </c>
      <c r="P60" s="245">
        <v>0</v>
      </c>
      <c r="Q60" s="84"/>
      <c r="R60" s="66">
        <v>8.3333333333333301E-2</v>
      </c>
      <c r="S60" s="63">
        <v>0</v>
      </c>
      <c r="T60" s="63">
        <v>0</v>
      </c>
      <c r="U60" s="63">
        <v>0</v>
      </c>
      <c r="V60" s="63">
        <v>0</v>
      </c>
      <c r="W60" s="63">
        <v>0</v>
      </c>
      <c r="X60" s="63">
        <v>0</v>
      </c>
      <c r="Y60" s="63">
        <v>0</v>
      </c>
      <c r="Z60" s="63">
        <v>0</v>
      </c>
      <c r="AA60" s="63">
        <v>0</v>
      </c>
      <c r="AB60" s="63">
        <v>0</v>
      </c>
      <c r="AC60" s="63">
        <v>0</v>
      </c>
      <c r="AD60" s="63">
        <v>0</v>
      </c>
      <c r="AE60" s="35"/>
      <c r="AF60" s="66">
        <v>8.3333333333333301E-2</v>
      </c>
      <c r="AG60" s="63">
        <v>0</v>
      </c>
      <c r="AH60" s="63">
        <v>0</v>
      </c>
      <c r="AI60" s="63">
        <v>0</v>
      </c>
      <c r="AJ60" s="63">
        <v>0</v>
      </c>
      <c r="AK60" s="63">
        <v>0</v>
      </c>
      <c r="AL60" s="63">
        <v>0</v>
      </c>
      <c r="AM60" s="63">
        <v>0</v>
      </c>
      <c r="AN60" s="63">
        <v>0</v>
      </c>
      <c r="AO60" s="63">
        <v>0</v>
      </c>
      <c r="AP60" s="63">
        <v>0</v>
      </c>
      <c r="AQ60" s="63">
        <v>0</v>
      </c>
      <c r="AR60" s="63">
        <v>0</v>
      </c>
      <c r="AT60" s="66">
        <v>8.3333333333333301E-2</v>
      </c>
      <c r="AU60" s="63">
        <v>0</v>
      </c>
      <c r="AV60" s="63">
        <v>0</v>
      </c>
      <c r="AW60" s="63">
        <v>0</v>
      </c>
      <c r="AX60" s="63">
        <v>0</v>
      </c>
      <c r="AY60" s="63">
        <v>0</v>
      </c>
      <c r="AZ60" s="63">
        <v>0</v>
      </c>
      <c r="BA60" s="63">
        <v>0</v>
      </c>
      <c r="BB60" s="63">
        <v>0</v>
      </c>
      <c r="BC60" s="63">
        <v>0</v>
      </c>
      <c r="BD60" s="63">
        <v>0</v>
      </c>
      <c r="BE60" s="63">
        <v>0</v>
      </c>
      <c r="BF60" s="63">
        <v>0</v>
      </c>
      <c r="BG60" s="35"/>
      <c r="BH60" s="66">
        <v>8.3333333333333301E-2</v>
      </c>
      <c r="BI60" s="63">
        <v>0</v>
      </c>
      <c r="BJ60" s="63">
        <v>0</v>
      </c>
      <c r="BK60" s="63">
        <v>0</v>
      </c>
      <c r="BL60" s="63">
        <v>0</v>
      </c>
      <c r="BM60" s="63">
        <v>0</v>
      </c>
      <c r="BN60" s="63">
        <v>0</v>
      </c>
      <c r="BO60" s="63">
        <v>0</v>
      </c>
      <c r="BP60" s="63">
        <v>0</v>
      </c>
      <c r="BQ60" s="63">
        <v>0</v>
      </c>
      <c r="BR60" s="63">
        <v>0</v>
      </c>
      <c r="BS60" s="63">
        <v>0</v>
      </c>
      <c r="BT60" s="63">
        <v>0</v>
      </c>
      <c r="BU60" s="35"/>
      <c r="BV60" s="66">
        <v>8.3333333333333301E-2</v>
      </c>
      <c r="BW60" s="63">
        <v>0</v>
      </c>
      <c r="BX60" s="63">
        <v>0</v>
      </c>
      <c r="BY60" s="63">
        <v>0</v>
      </c>
      <c r="BZ60" s="63">
        <v>0</v>
      </c>
      <c r="CA60" s="63">
        <v>0</v>
      </c>
      <c r="CB60" s="63">
        <v>0</v>
      </c>
      <c r="CC60" s="63">
        <v>0</v>
      </c>
      <c r="CD60" s="63">
        <v>0</v>
      </c>
      <c r="CE60" s="63">
        <v>0</v>
      </c>
      <c r="CF60" s="63">
        <v>0</v>
      </c>
      <c r="CG60" s="63">
        <v>0</v>
      </c>
      <c r="CH60" s="63">
        <v>0</v>
      </c>
      <c r="CI60" s="35"/>
      <c r="CJ60" s="66">
        <v>8.3333333333333301E-2</v>
      </c>
      <c r="CK60" s="63">
        <v>0</v>
      </c>
      <c r="CL60" s="63">
        <v>0</v>
      </c>
      <c r="CM60" s="63">
        <v>0</v>
      </c>
      <c r="CN60" s="63">
        <v>0</v>
      </c>
      <c r="CO60" s="63">
        <v>0</v>
      </c>
      <c r="CP60" s="63">
        <v>0</v>
      </c>
      <c r="CQ60" s="63">
        <v>0</v>
      </c>
      <c r="CR60" s="63">
        <v>0</v>
      </c>
      <c r="CS60" s="63">
        <v>0</v>
      </c>
      <c r="CT60" s="63">
        <v>0</v>
      </c>
      <c r="CU60" s="63">
        <v>0</v>
      </c>
      <c r="CV60" s="63">
        <v>0</v>
      </c>
      <c r="CW60" s="84"/>
      <c r="DL60" s="66">
        <v>8.3333333333333301E-2</v>
      </c>
      <c r="DM60" s="63">
        <v>0</v>
      </c>
      <c r="DN60" s="63">
        <v>0</v>
      </c>
      <c r="DO60" s="63">
        <v>0</v>
      </c>
      <c r="DP60" s="63">
        <v>0</v>
      </c>
      <c r="DQ60" s="63">
        <v>0</v>
      </c>
      <c r="DR60" s="63">
        <v>0</v>
      </c>
      <c r="DS60" s="63">
        <v>0</v>
      </c>
      <c r="DT60" s="63">
        <v>0</v>
      </c>
      <c r="DU60" s="63">
        <v>0</v>
      </c>
      <c r="DV60" s="63">
        <v>0</v>
      </c>
      <c r="DW60" s="63">
        <v>0</v>
      </c>
      <c r="DX60" s="63">
        <v>0</v>
      </c>
      <c r="DY60" s="84"/>
      <c r="DZ60" s="66">
        <v>8.3333333333333301E-2</v>
      </c>
      <c r="EA60" s="86">
        <v>0</v>
      </c>
      <c r="EB60" s="86">
        <v>0</v>
      </c>
      <c r="EC60" s="86">
        <v>0</v>
      </c>
      <c r="ED60" s="86">
        <v>0</v>
      </c>
      <c r="EE60" s="86">
        <v>0</v>
      </c>
      <c r="EF60" s="86">
        <v>0</v>
      </c>
      <c r="EG60" s="86">
        <v>0</v>
      </c>
      <c r="EH60" s="86">
        <v>0</v>
      </c>
      <c r="EI60" s="86">
        <v>0</v>
      </c>
      <c r="EJ60" s="86">
        <v>0</v>
      </c>
      <c r="EK60" s="86">
        <v>0</v>
      </c>
      <c r="EL60" s="86">
        <v>0</v>
      </c>
      <c r="EM60" s="84"/>
      <c r="EN60" s="35"/>
      <c r="EO60" s="66">
        <v>8.3333333333333301E-2</v>
      </c>
      <c r="EP60" s="63">
        <v>0</v>
      </c>
      <c r="EQ60" s="63">
        <v>0</v>
      </c>
      <c r="ER60" s="63">
        <v>0</v>
      </c>
      <c r="ES60" s="63">
        <v>0</v>
      </c>
      <c r="ET60" s="63">
        <v>0</v>
      </c>
      <c r="EU60" s="63">
        <v>0</v>
      </c>
      <c r="EV60" s="63">
        <v>0</v>
      </c>
      <c r="EW60" s="63">
        <v>0</v>
      </c>
      <c r="EX60" s="63">
        <v>0</v>
      </c>
      <c r="EY60" s="63">
        <v>0</v>
      </c>
      <c r="EZ60" s="63">
        <v>0</v>
      </c>
      <c r="FA60" s="63">
        <v>0</v>
      </c>
      <c r="FC60" s="66">
        <v>8.3333333333333301E-2</v>
      </c>
      <c r="FD60" s="63">
        <v>0</v>
      </c>
      <c r="FE60" s="63">
        <v>0</v>
      </c>
      <c r="FF60" s="63">
        <v>0</v>
      </c>
      <c r="FG60" s="63">
        <v>0</v>
      </c>
      <c r="FH60" s="63">
        <v>0</v>
      </c>
      <c r="FI60" s="63">
        <v>0.2</v>
      </c>
      <c r="FJ60" s="63">
        <v>3.2258064516129031E-2</v>
      </c>
      <c r="FK60" s="63">
        <v>0</v>
      </c>
      <c r="FL60" s="63">
        <v>0</v>
      </c>
      <c r="FM60" s="63">
        <v>0</v>
      </c>
      <c r="FN60" s="63">
        <v>0</v>
      </c>
      <c r="FO60" s="63">
        <v>0</v>
      </c>
      <c r="FQ60" s="66">
        <v>8.3333333333333301E-2</v>
      </c>
      <c r="FR60" s="63">
        <v>0</v>
      </c>
      <c r="FS60" s="63">
        <v>0</v>
      </c>
      <c r="FT60" s="63">
        <v>0</v>
      </c>
      <c r="FU60" s="63">
        <v>0</v>
      </c>
      <c r="FV60" s="63">
        <v>0</v>
      </c>
      <c r="FW60" s="63">
        <v>0</v>
      </c>
      <c r="FX60" s="63">
        <v>0</v>
      </c>
      <c r="FY60" s="63">
        <v>0</v>
      </c>
      <c r="FZ60" s="63">
        <v>0</v>
      </c>
      <c r="GA60" s="63">
        <v>0</v>
      </c>
      <c r="GB60" s="63">
        <v>0</v>
      </c>
      <c r="GC60" s="63">
        <v>0</v>
      </c>
      <c r="GE60" s="66">
        <v>8.3333333333333301E-2</v>
      </c>
      <c r="GF60" s="63">
        <v>0</v>
      </c>
      <c r="GG60" s="63">
        <v>0</v>
      </c>
      <c r="GH60" s="63">
        <v>0</v>
      </c>
      <c r="GI60" s="63">
        <v>0</v>
      </c>
      <c r="GJ60" s="63">
        <v>0</v>
      </c>
      <c r="GK60" s="63">
        <v>0</v>
      </c>
      <c r="GL60" s="63">
        <v>0</v>
      </c>
      <c r="GM60" s="63">
        <v>0</v>
      </c>
      <c r="GN60" s="63">
        <v>0</v>
      </c>
      <c r="GO60" s="63">
        <v>0</v>
      </c>
      <c r="GP60" s="63">
        <v>0</v>
      </c>
      <c r="GQ60" s="63">
        <v>0</v>
      </c>
      <c r="GS60" s="66">
        <v>8.3333333333333301E-2</v>
      </c>
      <c r="GT60" s="63">
        <v>0</v>
      </c>
      <c r="GU60" s="63">
        <v>0</v>
      </c>
      <c r="GV60" s="63">
        <v>0</v>
      </c>
      <c r="GW60" s="63">
        <v>0</v>
      </c>
      <c r="GX60" s="63">
        <v>0</v>
      </c>
      <c r="GY60" s="63">
        <v>0</v>
      </c>
      <c r="GZ60" s="63">
        <v>0</v>
      </c>
      <c r="HA60" s="63">
        <v>0</v>
      </c>
      <c r="HB60" s="63">
        <v>0</v>
      </c>
      <c r="HC60" s="63">
        <v>0</v>
      </c>
      <c r="HD60" s="63">
        <v>0</v>
      </c>
      <c r="HE60" s="63">
        <v>0</v>
      </c>
    </row>
    <row r="61" spans="4:213" ht="15.75" thickBot="1" x14ac:dyDescent="0.3">
      <c r="D61" s="239">
        <v>0.125</v>
      </c>
      <c r="E61" s="245">
        <v>0</v>
      </c>
      <c r="F61" s="245">
        <v>0</v>
      </c>
      <c r="G61" s="245">
        <v>0</v>
      </c>
      <c r="H61" s="245">
        <v>0</v>
      </c>
      <c r="I61" s="245">
        <v>0</v>
      </c>
      <c r="J61" s="245">
        <v>0</v>
      </c>
      <c r="K61" s="245">
        <v>0</v>
      </c>
      <c r="L61" s="245">
        <v>0</v>
      </c>
      <c r="M61" s="245">
        <v>0</v>
      </c>
      <c r="N61" s="245">
        <v>0</v>
      </c>
      <c r="O61" s="245">
        <v>0</v>
      </c>
      <c r="P61" s="245">
        <v>0</v>
      </c>
      <c r="Q61" s="84"/>
      <c r="R61" s="66">
        <v>0.125</v>
      </c>
      <c r="S61" s="63">
        <v>0</v>
      </c>
      <c r="T61" s="63">
        <v>0</v>
      </c>
      <c r="U61" s="63">
        <v>0</v>
      </c>
      <c r="V61" s="63">
        <v>0</v>
      </c>
      <c r="W61" s="63">
        <v>0</v>
      </c>
      <c r="X61" s="63">
        <v>0</v>
      </c>
      <c r="Y61" s="63">
        <v>0</v>
      </c>
      <c r="Z61" s="63">
        <v>0</v>
      </c>
      <c r="AA61" s="63">
        <v>0</v>
      </c>
      <c r="AB61" s="63">
        <v>0</v>
      </c>
      <c r="AC61" s="63">
        <v>0</v>
      </c>
      <c r="AD61" s="63">
        <v>0</v>
      </c>
      <c r="AE61" s="35"/>
      <c r="AF61" s="66">
        <v>0.125</v>
      </c>
      <c r="AG61" s="63">
        <v>0</v>
      </c>
      <c r="AH61" s="63">
        <v>0</v>
      </c>
      <c r="AI61" s="63">
        <v>0</v>
      </c>
      <c r="AJ61" s="63">
        <v>0</v>
      </c>
      <c r="AK61" s="63">
        <v>0</v>
      </c>
      <c r="AL61" s="63">
        <v>0</v>
      </c>
      <c r="AM61" s="63">
        <v>0</v>
      </c>
      <c r="AN61" s="63">
        <v>0</v>
      </c>
      <c r="AO61" s="63">
        <v>0</v>
      </c>
      <c r="AP61" s="63">
        <v>0</v>
      </c>
      <c r="AQ61" s="63">
        <v>0</v>
      </c>
      <c r="AR61" s="63">
        <v>0</v>
      </c>
      <c r="AT61" s="66">
        <v>0.125</v>
      </c>
      <c r="AU61" s="63">
        <v>0</v>
      </c>
      <c r="AV61" s="63">
        <v>0</v>
      </c>
      <c r="AW61" s="63">
        <v>0</v>
      </c>
      <c r="AX61" s="63">
        <v>0</v>
      </c>
      <c r="AY61" s="63">
        <v>0</v>
      </c>
      <c r="AZ61" s="63">
        <v>0</v>
      </c>
      <c r="BA61" s="63">
        <v>0</v>
      </c>
      <c r="BB61" s="63">
        <v>0</v>
      </c>
      <c r="BC61" s="63">
        <v>0</v>
      </c>
      <c r="BD61" s="63">
        <v>0</v>
      </c>
      <c r="BE61" s="63">
        <v>0</v>
      </c>
      <c r="BF61" s="63">
        <v>0</v>
      </c>
      <c r="BG61" s="35"/>
      <c r="BH61" s="66">
        <v>0.125</v>
      </c>
      <c r="BI61" s="63">
        <v>0</v>
      </c>
      <c r="BJ61" s="63">
        <v>0</v>
      </c>
      <c r="BK61" s="63">
        <v>0</v>
      </c>
      <c r="BL61" s="63">
        <v>0</v>
      </c>
      <c r="BM61" s="63">
        <v>0</v>
      </c>
      <c r="BN61" s="63">
        <v>0</v>
      </c>
      <c r="BO61" s="63">
        <v>0</v>
      </c>
      <c r="BP61" s="63">
        <v>0</v>
      </c>
      <c r="BQ61" s="63">
        <v>0</v>
      </c>
      <c r="BR61" s="63">
        <v>0</v>
      </c>
      <c r="BS61" s="63">
        <v>0</v>
      </c>
      <c r="BT61" s="63">
        <v>0</v>
      </c>
      <c r="BU61" s="35"/>
      <c r="BV61" s="66">
        <v>0.125</v>
      </c>
      <c r="BW61" s="63">
        <v>0</v>
      </c>
      <c r="BX61" s="63">
        <v>0</v>
      </c>
      <c r="BY61" s="63">
        <v>0</v>
      </c>
      <c r="BZ61" s="63">
        <v>0</v>
      </c>
      <c r="CA61" s="63">
        <v>0</v>
      </c>
      <c r="CB61" s="63">
        <v>0</v>
      </c>
      <c r="CC61" s="63">
        <v>0</v>
      </c>
      <c r="CD61" s="63">
        <v>0</v>
      </c>
      <c r="CE61" s="63">
        <v>0</v>
      </c>
      <c r="CF61" s="63">
        <v>0</v>
      </c>
      <c r="CG61" s="63">
        <v>0</v>
      </c>
      <c r="CH61" s="63">
        <v>0</v>
      </c>
      <c r="CI61" s="35"/>
      <c r="CJ61" s="66">
        <v>0.125</v>
      </c>
      <c r="CK61" s="63">
        <v>0</v>
      </c>
      <c r="CL61" s="63">
        <v>0</v>
      </c>
      <c r="CM61" s="63">
        <v>0</v>
      </c>
      <c r="CN61" s="63">
        <v>0</v>
      </c>
      <c r="CO61" s="63">
        <v>0</v>
      </c>
      <c r="CP61" s="63">
        <v>0</v>
      </c>
      <c r="CQ61" s="63">
        <v>0</v>
      </c>
      <c r="CR61" s="63">
        <v>0</v>
      </c>
      <c r="CS61" s="63">
        <v>0</v>
      </c>
      <c r="CT61" s="63">
        <v>0</v>
      </c>
      <c r="CU61" s="63">
        <v>0</v>
      </c>
      <c r="CV61" s="63">
        <v>0</v>
      </c>
      <c r="CW61" s="84"/>
      <c r="DL61" s="66">
        <v>0.125</v>
      </c>
      <c r="DM61" s="63">
        <v>0</v>
      </c>
      <c r="DN61" s="63">
        <v>0</v>
      </c>
      <c r="DO61" s="63">
        <v>0</v>
      </c>
      <c r="DP61" s="63">
        <v>0</v>
      </c>
      <c r="DQ61" s="63">
        <v>0</v>
      </c>
      <c r="DR61" s="63">
        <v>0</v>
      </c>
      <c r="DS61" s="63">
        <v>0</v>
      </c>
      <c r="DT61" s="63">
        <v>0</v>
      </c>
      <c r="DU61" s="63">
        <v>0</v>
      </c>
      <c r="DV61" s="63">
        <v>0</v>
      </c>
      <c r="DW61" s="63">
        <v>0</v>
      </c>
      <c r="DX61" s="63">
        <v>0</v>
      </c>
      <c r="DY61" s="84"/>
      <c r="DZ61" s="66">
        <v>0.125</v>
      </c>
      <c r="EA61" s="86">
        <v>0</v>
      </c>
      <c r="EB61" s="86">
        <v>0</v>
      </c>
      <c r="EC61" s="86">
        <v>0</v>
      </c>
      <c r="ED61" s="86">
        <v>0</v>
      </c>
      <c r="EE61" s="86">
        <v>0</v>
      </c>
      <c r="EF61" s="86">
        <v>0</v>
      </c>
      <c r="EG61" s="86">
        <v>0</v>
      </c>
      <c r="EH61" s="86">
        <v>0</v>
      </c>
      <c r="EI61" s="86">
        <v>0</v>
      </c>
      <c r="EJ61" s="86">
        <v>0</v>
      </c>
      <c r="EK61" s="86">
        <v>0</v>
      </c>
      <c r="EL61" s="86">
        <v>0</v>
      </c>
      <c r="EM61" s="84"/>
      <c r="EN61" s="35"/>
      <c r="EO61" s="66">
        <v>0.125</v>
      </c>
      <c r="EP61" s="63">
        <v>0</v>
      </c>
      <c r="EQ61" s="63">
        <v>0</v>
      </c>
      <c r="ER61" s="63">
        <v>0</v>
      </c>
      <c r="ES61" s="63">
        <v>0</v>
      </c>
      <c r="ET61" s="63">
        <v>0</v>
      </c>
      <c r="EU61" s="63">
        <v>0</v>
      </c>
      <c r="EV61" s="63">
        <v>0</v>
      </c>
      <c r="EW61" s="63">
        <v>0</v>
      </c>
      <c r="EX61" s="63">
        <v>0</v>
      </c>
      <c r="EY61" s="63">
        <v>0</v>
      </c>
      <c r="EZ61" s="63">
        <v>0</v>
      </c>
      <c r="FA61" s="63">
        <v>0</v>
      </c>
      <c r="FC61" s="66">
        <v>0.125</v>
      </c>
      <c r="FD61" s="63">
        <v>0</v>
      </c>
      <c r="FE61" s="63">
        <v>0</v>
      </c>
      <c r="FF61" s="63">
        <v>0</v>
      </c>
      <c r="FG61" s="63">
        <v>0</v>
      </c>
      <c r="FH61" s="63">
        <v>1.7741935483870968</v>
      </c>
      <c r="FI61" s="63">
        <v>2.6</v>
      </c>
      <c r="FJ61" s="63">
        <v>1.4838709677419355</v>
      </c>
      <c r="FK61" s="63">
        <v>3.2258064516129031E-2</v>
      </c>
      <c r="FL61" s="63">
        <v>0</v>
      </c>
      <c r="FM61" s="63">
        <v>0</v>
      </c>
      <c r="FN61" s="63">
        <v>0</v>
      </c>
      <c r="FO61" s="63">
        <v>0</v>
      </c>
      <c r="FQ61" s="66">
        <v>0.125</v>
      </c>
      <c r="FR61" s="63">
        <v>0</v>
      </c>
      <c r="FS61" s="63">
        <v>0</v>
      </c>
      <c r="FT61" s="63">
        <v>0</v>
      </c>
      <c r="FU61" s="63">
        <v>0</v>
      </c>
      <c r="FV61" s="63">
        <v>0</v>
      </c>
      <c r="FW61" s="63">
        <v>0</v>
      </c>
      <c r="FX61" s="63">
        <v>0</v>
      </c>
      <c r="FY61" s="63">
        <v>0</v>
      </c>
      <c r="FZ61" s="63">
        <v>0</v>
      </c>
      <c r="GA61" s="63">
        <v>0</v>
      </c>
      <c r="GB61" s="63">
        <v>0</v>
      </c>
      <c r="GC61" s="63">
        <v>0</v>
      </c>
      <c r="GE61" s="66">
        <v>0.125</v>
      </c>
      <c r="GF61" s="63">
        <v>0</v>
      </c>
      <c r="GG61" s="63">
        <v>0</v>
      </c>
      <c r="GH61" s="63">
        <v>0</v>
      </c>
      <c r="GI61" s="63">
        <v>0</v>
      </c>
      <c r="GJ61" s="63">
        <v>0</v>
      </c>
      <c r="GK61" s="63">
        <v>0</v>
      </c>
      <c r="GL61" s="63">
        <v>0</v>
      </c>
      <c r="GM61" s="63">
        <v>0</v>
      </c>
      <c r="GN61" s="63">
        <v>0</v>
      </c>
      <c r="GO61" s="63">
        <v>0</v>
      </c>
      <c r="GP61" s="63">
        <v>0</v>
      </c>
      <c r="GQ61" s="63">
        <v>0</v>
      </c>
      <c r="GS61" s="66">
        <v>0.125</v>
      </c>
      <c r="GT61" s="63">
        <v>0</v>
      </c>
      <c r="GU61" s="63">
        <v>0</v>
      </c>
      <c r="GV61" s="63">
        <v>0</v>
      </c>
      <c r="GW61" s="63">
        <v>0</v>
      </c>
      <c r="GX61" s="63">
        <v>0</v>
      </c>
      <c r="GY61" s="63">
        <v>0</v>
      </c>
      <c r="GZ61" s="63">
        <v>0</v>
      </c>
      <c r="HA61" s="63">
        <v>0</v>
      </c>
      <c r="HB61" s="63">
        <v>0</v>
      </c>
      <c r="HC61" s="63">
        <v>0</v>
      </c>
      <c r="HD61" s="63">
        <v>0</v>
      </c>
      <c r="HE61" s="63">
        <v>0</v>
      </c>
    </row>
    <row r="62" spans="4:213" ht="15.75" thickBot="1" x14ac:dyDescent="0.3">
      <c r="D62" s="239">
        <v>0.16666666666666699</v>
      </c>
      <c r="E62" s="245">
        <v>0</v>
      </c>
      <c r="F62" s="245">
        <v>0</v>
      </c>
      <c r="G62" s="245">
        <v>0</v>
      </c>
      <c r="H62" s="245">
        <v>0</v>
      </c>
      <c r="I62" s="245">
        <v>0</v>
      </c>
      <c r="J62" s="245">
        <v>0</v>
      </c>
      <c r="K62" s="245">
        <v>0</v>
      </c>
      <c r="L62" s="245">
        <v>0</v>
      </c>
      <c r="M62" s="245">
        <v>0</v>
      </c>
      <c r="N62" s="245">
        <v>0</v>
      </c>
      <c r="O62" s="245">
        <v>0</v>
      </c>
      <c r="P62" s="245">
        <v>0</v>
      </c>
      <c r="Q62" s="84"/>
      <c r="R62" s="66">
        <v>0.16666666666666699</v>
      </c>
      <c r="S62" s="63">
        <v>0</v>
      </c>
      <c r="T62" s="63">
        <v>0</v>
      </c>
      <c r="U62" s="63">
        <v>0</v>
      </c>
      <c r="V62" s="63">
        <v>0</v>
      </c>
      <c r="W62" s="63">
        <v>0.32258064516129031</v>
      </c>
      <c r="X62" s="63">
        <v>2.9333333333333331</v>
      </c>
      <c r="Y62" s="63">
        <v>0.64516129032258063</v>
      </c>
      <c r="Z62" s="63">
        <v>0</v>
      </c>
      <c r="AA62" s="63">
        <v>0</v>
      </c>
      <c r="AB62" s="63">
        <v>0</v>
      </c>
      <c r="AC62" s="63">
        <v>0</v>
      </c>
      <c r="AD62" s="63">
        <v>0</v>
      </c>
      <c r="AE62" s="35"/>
      <c r="AF62" s="66">
        <v>0.16666666666666699</v>
      </c>
      <c r="AG62" s="63">
        <v>0</v>
      </c>
      <c r="AH62" s="63">
        <v>0</v>
      </c>
      <c r="AI62" s="63">
        <v>0</v>
      </c>
      <c r="AJ62" s="63">
        <v>0</v>
      </c>
      <c r="AK62" s="63">
        <v>0</v>
      </c>
      <c r="AL62" s="63">
        <v>6.6666666666666666E-2</v>
      </c>
      <c r="AM62" s="63">
        <v>0</v>
      </c>
      <c r="AN62" s="63">
        <v>0</v>
      </c>
      <c r="AO62" s="63">
        <v>0</v>
      </c>
      <c r="AP62" s="63">
        <v>0</v>
      </c>
      <c r="AQ62" s="63">
        <v>0</v>
      </c>
      <c r="AR62" s="63">
        <v>0</v>
      </c>
      <c r="AT62" s="66">
        <v>0.16666666666666699</v>
      </c>
      <c r="AU62" s="63">
        <v>0</v>
      </c>
      <c r="AV62" s="63">
        <v>0</v>
      </c>
      <c r="AW62" s="63">
        <v>0</v>
      </c>
      <c r="AX62" s="63">
        <v>0</v>
      </c>
      <c r="AY62" s="63">
        <v>0</v>
      </c>
      <c r="AZ62" s="63">
        <v>0</v>
      </c>
      <c r="BA62" s="63">
        <v>0</v>
      </c>
      <c r="BB62" s="63">
        <v>0</v>
      </c>
      <c r="BC62" s="63">
        <v>0</v>
      </c>
      <c r="BD62" s="63">
        <v>0</v>
      </c>
      <c r="BE62" s="63">
        <v>0</v>
      </c>
      <c r="BF62" s="63">
        <v>0</v>
      </c>
      <c r="BG62" s="35"/>
      <c r="BH62" s="66">
        <v>0.16666666666666699</v>
      </c>
      <c r="BI62" s="63">
        <v>0</v>
      </c>
      <c r="BJ62" s="63">
        <v>0</v>
      </c>
      <c r="BK62" s="63">
        <v>0</v>
      </c>
      <c r="BL62" s="63">
        <v>0</v>
      </c>
      <c r="BM62" s="63">
        <v>0</v>
      </c>
      <c r="BN62" s="63">
        <v>0</v>
      </c>
      <c r="BO62" s="63">
        <v>0</v>
      </c>
      <c r="BP62" s="63">
        <v>0</v>
      </c>
      <c r="BQ62" s="63">
        <v>0</v>
      </c>
      <c r="BR62" s="63">
        <v>0</v>
      </c>
      <c r="BS62" s="63">
        <v>0</v>
      </c>
      <c r="BT62" s="63">
        <v>0</v>
      </c>
      <c r="BU62" s="35"/>
      <c r="BV62" s="66">
        <v>0.16666666666666699</v>
      </c>
      <c r="BW62" s="63">
        <v>0</v>
      </c>
      <c r="BX62" s="63">
        <v>0</v>
      </c>
      <c r="BY62" s="63">
        <v>0</v>
      </c>
      <c r="BZ62" s="63">
        <v>0</v>
      </c>
      <c r="CA62" s="63">
        <v>0</v>
      </c>
      <c r="CB62" s="63">
        <v>0</v>
      </c>
      <c r="CC62" s="63">
        <v>0</v>
      </c>
      <c r="CD62" s="63">
        <v>0</v>
      </c>
      <c r="CE62" s="63">
        <v>0</v>
      </c>
      <c r="CF62" s="63">
        <v>0</v>
      </c>
      <c r="CG62" s="63">
        <v>0</v>
      </c>
      <c r="CH62" s="63">
        <v>0</v>
      </c>
      <c r="CI62" s="35"/>
      <c r="CJ62" s="66">
        <v>0.16666666666666699</v>
      </c>
      <c r="CK62" s="63">
        <v>0</v>
      </c>
      <c r="CL62" s="63">
        <v>0</v>
      </c>
      <c r="CM62" s="63">
        <v>0</v>
      </c>
      <c r="CN62" s="63">
        <v>0</v>
      </c>
      <c r="CO62" s="63">
        <v>0.54838709677419351</v>
      </c>
      <c r="CP62" s="63">
        <v>1.7333333333333334</v>
      </c>
      <c r="CQ62" s="63">
        <v>0.83870967741935487</v>
      </c>
      <c r="CR62" s="63">
        <v>0</v>
      </c>
      <c r="CS62" s="63">
        <v>0</v>
      </c>
      <c r="CT62" s="63">
        <v>0</v>
      </c>
      <c r="CU62" s="63">
        <v>0</v>
      </c>
      <c r="CV62" s="63">
        <v>0</v>
      </c>
      <c r="CW62" s="84"/>
      <c r="DL62" s="66">
        <v>0.16666666666666699</v>
      </c>
      <c r="DM62" s="63">
        <v>0</v>
      </c>
      <c r="DN62" s="63">
        <v>0</v>
      </c>
      <c r="DO62" s="63">
        <v>0</v>
      </c>
      <c r="DP62" s="63">
        <v>0</v>
      </c>
      <c r="DQ62" s="63">
        <v>0</v>
      </c>
      <c r="DR62" s="63">
        <v>0.53333333333333333</v>
      </c>
      <c r="DS62" s="63">
        <v>3.2258064516129031E-2</v>
      </c>
      <c r="DT62" s="63">
        <v>0</v>
      </c>
      <c r="DU62" s="63">
        <v>0</v>
      </c>
      <c r="DV62" s="63">
        <v>0</v>
      </c>
      <c r="DW62" s="63">
        <v>0</v>
      </c>
      <c r="DX62" s="63">
        <v>0</v>
      </c>
      <c r="DY62" s="84"/>
      <c r="DZ62" s="66">
        <v>0.16666666666666699</v>
      </c>
      <c r="EA62" s="86">
        <v>0</v>
      </c>
      <c r="EB62" s="86">
        <v>0</v>
      </c>
      <c r="EC62" s="86">
        <v>0</v>
      </c>
      <c r="ED62" s="86">
        <v>0</v>
      </c>
      <c r="EE62" s="86">
        <v>0.19354838709677419</v>
      </c>
      <c r="EF62" s="86">
        <v>0.9</v>
      </c>
      <c r="EG62" s="86">
        <v>9.6774193548387094E-2</v>
      </c>
      <c r="EH62" s="86">
        <v>0.12903225806451613</v>
      </c>
      <c r="EI62" s="86">
        <v>0</v>
      </c>
      <c r="EJ62" s="86">
        <v>0</v>
      </c>
      <c r="EK62" s="86">
        <v>0</v>
      </c>
      <c r="EL62" s="86">
        <v>0</v>
      </c>
      <c r="EM62" s="84"/>
      <c r="EN62" s="35"/>
      <c r="EO62" s="66">
        <v>0.16666666666666699</v>
      </c>
      <c r="EP62" s="63">
        <v>0</v>
      </c>
      <c r="EQ62" s="63">
        <v>0</v>
      </c>
      <c r="ER62" s="63">
        <v>0</v>
      </c>
      <c r="ES62" s="63">
        <v>0</v>
      </c>
      <c r="ET62" s="63">
        <v>9.6774193548387094E-2</v>
      </c>
      <c r="EU62" s="63">
        <v>1.6333333333333333</v>
      </c>
      <c r="EV62" s="63">
        <v>0.25806451612903225</v>
      </c>
      <c r="EW62" s="63">
        <v>0</v>
      </c>
      <c r="EX62" s="63">
        <v>0</v>
      </c>
      <c r="EY62" s="63">
        <v>0</v>
      </c>
      <c r="EZ62" s="63">
        <v>0</v>
      </c>
      <c r="FA62" s="63">
        <v>0</v>
      </c>
      <c r="FC62" s="66">
        <v>0.16666666666666699</v>
      </c>
      <c r="FD62" s="63">
        <v>0</v>
      </c>
      <c r="FE62" s="63">
        <v>0</v>
      </c>
      <c r="FF62" s="63">
        <v>0</v>
      </c>
      <c r="FG62" s="63">
        <v>1.1333333333333333</v>
      </c>
      <c r="FH62" s="63">
        <v>8.9032258064516121</v>
      </c>
      <c r="FI62" s="63">
        <v>12.4</v>
      </c>
      <c r="FJ62" s="63">
        <v>7.903225806451613</v>
      </c>
      <c r="FK62" s="63">
        <v>1.6451612903225807</v>
      </c>
      <c r="FL62" s="63">
        <v>0</v>
      </c>
      <c r="FM62" s="63">
        <v>0</v>
      </c>
      <c r="FN62" s="63">
        <v>0</v>
      </c>
      <c r="FO62" s="63">
        <v>0</v>
      </c>
      <c r="FQ62" s="66">
        <v>0.16666666666666699</v>
      </c>
      <c r="FR62" s="63">
        <v>0</v>
      </c>
      <c r="FS62" s="63">
        <v>0</v>
      </c>
      <c r="FT62" s="63">
        <v>0</v>
      </c>
      <c r="FU62" s="63">
        <v>0</v>
      </c>
      <c r="FV62" s="63">
        <v>0</v>
      </c>
      <c r="FW62" s="63">
        <v>0</v>
      </c>
      <c r="FX62" s="63">
        <v>0</v>
      </c>
      <c r="FY62" s="63">
        <v>0</v>
      </c>
      <c r="FZ62" s="63">
        <v>0</v>
      </c>
      <c r="GA62" s="63">
        <v>0</v>
      </c>
      <c r="GB62" s="63">
        <v>0</v>
      </c>
      <c r="GC62" s="63">
        <v>0</v>
      </c>
      <c r="GE62" s="66">
        <v>0.16666666666666699</v>
      </c>
      <c r="GF62" s="63">
        <v>0</v>
      </c>
      <c r="GG62" s="63">
        <v>0</v>
      </c>
      <c r="GH62" s="63">
        <v>0</v>
      </c>
      <c r="GI62" s="63">
        <v>0</v>
      </c>
      <c r="GJ62" s="63">
        <v>0</v>
      </c>
      <c r="GK62" s="63">
        <v>0</v>
      </c>
      <c r="GL62" s="63">
        <v>0</v>
      </c>
      <c r="GM62" s="63">
        <v>0</v>
      </c>
      <c r="GN62" s="63">
        <v>0</v>
      </c>
      <c r="GO62" s="63">
        <v>0</v>
      </c>
      <c r="GP62" s="63">
        <v>0</v>
      </c>
      <c r="GQ62" s="63">
        <v>0</v>
      </c>
      <c r="GS62" s="66">
        <v>0.16666666666666699</v>
      </c>
      <c r="GT62" s="63">
        <v>0</v>
      </c>
      <c r="GU62" s="63">
        <v>0</v>
      </c>
      <c r="GV62" s="63">
        <v>0</v>
      </c>
      <c r="GW62" s="63">
        <v>0</v>
      </c>
      <c r="GX62" s="63">
        <v>0</v>
      </c>
      <c r="GY62" s="63">
        <v>0.76666666666666672</v>
      </c>
      <c r="GZ62" s="63">
        <v>3.2258064516129031E-2</v>
      </c>
      <c r="HA62" s="63">
        <v>0</v>
      </c>
      <c r="HB62" s="63">
        <v>0</v>
      </c>
      <c r="HC62" s="63">
        <v>0</v>
      </c>
      <c r="HD62" s="63">
        <v>0</v>
      </c>
      <c r="HE62" s="63">
        <v>0</v>
      </c>
    </row>
    <row r="63" spans="4:213" ht="15.75" thickBot="1" x14ac:dyDescent="0.3">
      <c r="D63" s="239">
        <v>0.20833333333333301</v>
      </c>
      <c r="E63" s="245">
        <v>0</v>
      </c>
      <c r="F63" s="245">
        <v>0</v>
      </c>
      <c r="G63" s="245">
        <v>0</v>
      </c>
      <c r="H63" s="245">
        <v>0</v>
      </c>
      <c r="I63" s="245">
        <v>20.903225806451612</v>
      </c>
      <c r="J63" s="245">
        <v>43.266666666666666</v>
      </c>
      <c r="K63" s="245">
        <v>29.419354838709676</v>
      </c>
      <c r="L63" s="245">
        <v>20.516129032258064</v>
      </c>
      <c r="M63" s="245">
        <v>3</v>
      </c>
      <c r="N63" s="245">
        <v>0</v>
      </c>
      <c r="O63" s="245">
        <v>0</v>
      </c>
      <c r="P63" s="245">
        <v>0</v>
      </c>
      <c r="Q63" s="84"/>
      <c r="R63" s="66">
        <v>0.20833333333333301</v>
      </c>
      <c r="S63" s="63">
        <v>0</v>
      </c>
      <c r="T63" s="63">
        <v>0</v>
      </c>
      <c r="U63" s="63">
        <v>0</v>
      </c>
      <c r="V63" s="63">
        <v>0.53333333333333333</v>
      </c>
      <c r="W63" s="63">
        <v>9.5483870967741939</v>
      </c>
      <c r="X63" s="63">
        <v>24.7</v>
      </c>
      <c r="Y63" s="63">
        <v>12.516129032258064</v>
      </c>
      <c r="Z63" s="63">
        <v>1.1935483870967742</v>
      </c>
      <c r="AA63" s="63">
        <v>0</v>
      </c>
      <c r="AB63" s="63">
        <v>0</v>
      </c>
      <c r="AC63" s="63">
        <v>0</v>
      </c>
      <c r="AD63" s="63">
        <v>0</v>
      </c>
      <c r="AE63" s="35"/>
      <c r="AF63" s="66">
        <v>0.20833333333333301</v>
      </c>
      <c r="AG63" s="63">
        <v>0</v>
      </c>
      <c r="AH63" s="63">
        <v>0</v>
      </c>
      <c r="AI63" s="63">
        <v>0</v>
      </c>
      <c r="AJ63" s="63">
        <v>6.6666666666666666E-2</v>
      </c>
      <c r="AK63" s="63">
        <v>7</v>
      </c>
      <c r="AL63" s="63">
        <v>13.066666666666666</v>
      </c>
      <c r="AM63" s="63">
        <v>5.419354838709677</v>
      </c>
      <c r="AN63" s="63">
        <v>0.41935483870967744</v>
      </c>
      <c r="AO63" s="63">
        <v>0</v>
      </c>
      <c r="AP63" s="63">
        <v>0</v>
      </c>
      <c r="AQ63" s="63">
        <v>0</v>
      </c>
      <c r="AR63" s="63">
        <v>0</v>
      </c>
      <c r="AT63" s="66">
        <v>0.20833333333333301</v>
      </c>
      <c r="AU63" s="63">
        <v>0</v>
      </c>
      <c r="AV63" s="63">
        <v>0</v>
      </c>
      <c r="AW63" s="63">
        <v>0</v>
      </c>
      <c r="AX63" s="63">
        <v>0</v>
      </c>
      <c r="AY63" s="63">
        <v>5.258064516129032</v>
      </c>
      <c r="AZ63" s="63">
        <v>10.8</v>
      </c>
      <c r="BA63" s="63">
        <v>5.838709677419355</v>
      </c>
      <c r="BB63" s="63">
        <v>0.16129032258064516</v>
      </c>
      <c r="BC63" s="63">
        <v>0</v>
      </c>
      <c r="BD63" s="63">
        <v>0</v>
      </c>
      <c r="BE63" s="63">
        <v>0</v>
      </c>
      <c r="BF63" s="63">
        <v>0</v>
      </c>
      <c r="BG63" s="35"/>
      <c r="BH63" s="66">
        <v>0.20833333333333301</v>
      </c>
      <c r="BI63" s="63">
        <v>0</v>
      </c>
      <c r="BJ63" s="63">
        <v>0</v>
      </c>
      <c r="BK63" s="63">
        <v>0</v>
      </c>
      <c r="BL63" s="63">
        <v>3.3333333333333333E-2</v>
      </c>
      <c r="BM63" s="63">
        <v>5.4516129032258061</v>
      </c>
      <c r="BN63" s="63">
        <v>12.033333333333333</v>
      </c>
      <c r="BO63" s="63">
        <v>7.935483870967742</v>
      </c>
      <c r="BP63" s="63">
        <v>0.45161290322580644</v>
      </c>
      <c r="BQ63" s="63">
        <v>0</v>
      </c>
      <c r="BR63" s="63">
        <v>0</v>
      </c>
      <c r="BS63" s="63">
        <v>0</v>
      </c>
      <c r="BT63" s="63">
        <v>0</v>
      </c>
      <c r="BU63" s="35"/>
      <c r="BV63" s="66">
        <v>0.20833333333333301</v>
      </c>
      <c r="BW63" s="63">
        <v>0</v>
      </c>
      <c r="BX63" s="63">
        <v>0</v>
      </c>
      <c r="BY63" s="63">
        <v>0</v>
      </c>
      <c r="BZ63" s="63">
        <v>0</v>
      </c>
      <c r="CA63" s="63">
        <v>3.3870967741935485</v>
      </c>
      <c r="CB63" s="63">
        <v>7.4333333333333336</v>
      </c>
      <c r="CC63" s="63">
        <v>4.032258064516129</v>
      </c>
      <c r="CD63" s="63">
        <v>0.12903225806451613</v>
      </c>
      <c r="CE63" s="63">
        <v>0</v>
      </c>
      <c r="CF63" s="63">
        <v>0</v>
      </c>
      <c r="CG63" s="63">
        <v>0</v>
      </c>
      <c r="CH63" s="63">
        <v>0</v>
      </c>
      <c r="CI63" s="35"/>
      <c r="CJ63" s="66">
        <v>0.20833333333333301</v>
      </c>
      <c r="CK63" s="63">
        <v>0</v>
      </c>
      <c r="CL63" s="63">
        <v>0</v>
      </c>
      <c r="CM63" s="63">
        <v>0</v>
      </c>
      <c r="CN63" s="63">
        <v>0.6</v>
      </c>
      <c r="CO63" s="63">
        <v>9.741935483870968</v>
      </c>
      <c r="CP63" s="63">
        <v>13.633333333333333</v>
      </c>
      <c r="CQ63" s="63">
        <v>8.5806451612903221</v>
      </c>
      <c r="CR63" s="63">
        <v>1.4516129032258065</v>
      </c>
      <c r="CS63" s="63">
        <v>0</v>
      </c>
      <c r="CT63" s="63">
        <v>0</v>
      </c>
      <c r="CU63" s="63">
        <v>0</v>
      </c>
      <c r="CV63" s="63">
        <v>0</v>
      </c>
      <c r="CW63" s="84"/>
      <c r="DL63" s="66">
        <v>0.20833333333333301</v>
      </c>
      <c r="DM63" s="63">
        <v>0</v>
      </c>
      <c r="DN63" s="63">
        <v>0</v>
      </c>
      <c r="DO63" s="63">
        <v>0</v>
      </c>
      <c r="DP63" s="63">
        <v>0.13333333333333333</v>
      </c>
      <c r="DQ63" s="63">
        <v>9.9677419354838701</v>
      </c>
      <c r="DR63" s="63">
        <v>15.533333333333333</v>
      </c>
      <c r="DS63" s="63">
        <v>10.548387096774194</v>
      </c>
      <c r="DT63" s="63">
        <v>0.93548387096774188</v>
      </c>
      <c r="DU63" s="63">
        <v>0</v>
      </c>
      <c r="DV63" s="63">
        <v>0</v>
      </c>
      <c r="DW63" s="63">
        <v>0</v>
      </c>
      <c r="DX63" s="63">
        <v>0</v>
      </c>
      <c r="DY63" s="84"/>
      <c r="DZ63" s="66">
        <v>0.20833333333333301</v>
      </c>
      <c r="EA63" s="86">
        <v>0</v>
      </c>
      <c r="EB63" s="86">
        <v>0</v>
      </c>
      <c r="EC63" s="86">
        <v>0</v>
      </c>
      <c r="ED63" s="86">
        <v>0.36666666666666664</v>
      </c>
      <c r="EE63" s="86">
        <v>5.290322580645161</v>
      </c>
      <c r="EF63" s="86">
        <v>8.9333333333333336</v>
      </c>
      <c r="EG63" s="86">
        <v>3.967741935483871</v>
      </c>
      <c r="EH63" s="86">
        <v>3.6129032258064515</v>
      </c>
      <c r="EI63" s="86">
        <v>1.2</v>
      </c>
      <c r="EJ63" s="86">
        <v>0</v>
      </c>
      <c r="EK63" s="86">
        <v>0</v>
      </c>
      <c r="EL63" s="86">
        <v>0</v>
      </c>
      <c r="EM63" s="84"/>
      <c r="EN63" s="35"/>
      <c r="EO63" s="66">
        <v>0.20833333333333301</v>
      </c>
      <c r="EP63" s="63">
        <v>0</v>
      </c>
      <c r="EQ63" s="63">
        <v>0</v>
      </c>
      <c r="ER63" s="63">
        <v>0</v>
      </c>
      <c r="ES63" s="63">
        <v>0.53333333333333333</v>
      </c>
      <c r="ET63" s="63">
        <v>11.903225806451612</v>
      </c>
      <c r="EU63" s="63">
        <v>25.1</v>
      </c>
      <c r="EV63" s="63">
        <v>15.870967741935484</v>
      </c>
      <c r="EW63" s="63">
        <v>2</v>
      </c>
      <c r="EX63" s="63">
        <v>0</v>
      </c>
      <c r="EY63" s="63">
        <v>0</v>
      </c>
      <c r="EZ63" s="63">
        <v>0</v>
      </c>
      <c r="FA63" s="63">
        <v>0</v>
      </c>
      <c r="FC63" s="66">
        <v>0.20833333333333301</v>
      </c>
      <c r="FD63" s="63">
        <v>0</v>
      </c>
      <c r="FE63" s="63">
        <v>0</v>
      </c>
      <c r="FF63" s="63">
        <v>0.41935483870967744</v>
      </c>
      <c r="FG63" s="63">
        <v>8.3666666666666671</v>
      </c>
      <c r="FH63" s="63">
        <v>26.741935483870968</v>
      </c>
      <c r="FI63" s="63">
        <v>34.633333333333333</v>
      </c>
      <c r="FJ63" s="63">
        <v>24.032258064516128</v>
      </c>
      <c r="FK63" s="63">
        <v>8.9677419354838701</v>
      </c>
      <c r="FL63" s="63">
        <v>1.2333333333333334</v>
      </c>
      <c r="FM63" s="63">
        <v>0</v>
      </c>
      <c r="FN63" s="63">
        <v>0</v>
      </c>
      <c r="FO63" s="63">
        <v>0</v>
      </c>
      <c r="FQ63" s="66">
        <v>0.20833333333333301</v>
      </c>
      <c r="FR63" s="63">
        <v>0</v>
      </c>
      <c r="FS63" s="63">
        <v>0</v>
      </c>
      <c r="FT63" s="63">
        <v>0</v>
      </c>
      <c r="FU63" s="63">
        <v>0.1</v>
      </c>
      <c r="FV63" s="63">
        <v>8.0967741935483879</v>
      </c>
      <c r="FW63" s="63">
        <v>12.866666666666667</v>
      </c>
      <c r="FX63" s="63">
        <v>9</v>
      </c>
      <c r="FY63" s="63">
        <v>0.58064516129032262</v>
      </c>
      <c r="FZ63" s="63">
        <v>0</v>
      </c>
      <c r="GA63" s="63">
        <v>0</v>
      </c>
      <c r="GB63" s="63">
        <v>0</v>
      </c>
      <c r="GC63" s="63">
        <v>0</v>
      </c>
      <c r="GE63" s="66">
        <v>0.20833333333333301</v>
      </c>
      <c r="GF63" s="63">
        <v>0</v>
      </c>
      <c r="GG63" s="63">
        <v>0</v>
      </c>
      <c r="GH63" s="63">
        <v>0</v>
      </c>
      <c r="GI63" s="63">
        <v>0</v>
      </c>
      <c r="GJ63" s="63">
        <v>3.032258064516129</v>
      </c>
      <c r="GK63" s="63">
        <v>12.933333333333334</v>
      </c>
      <c r="GL63" s="63">
        <v>5.806451612903226</v>
      </c>
      <c r="GM63" s="63">
        <v>0.12903225806451613</v>
      </c>
      <c r="GN63" s="63">
        <v>0</v>
      </c>
      <c r="GO63" s="63">
        <v>0</v>
      </c>
      <c r="GP63" s="63">
        <v>0</v>
      </c>
      <c r="GQ63" s="63">
        <v>0</v>
      </c>
      <c r="GS63" s="66">
        <v>0.20833333333333301</v>
      </c>
      <c r="GT63" s="63">
        <v>0</v>
      </c>
      <c r="GU63" s="63">
        <v>0</v>
      </c>
      <c r="GV63" s="63">
        <v>0</v>
      </c>
      <c r="GW63" s="63">
        <v>0.1</v>
      </c>
      <c r="GX63" s="63">
        <v>7.4516129032258061</v>
      </c>
      <c r="GY63" s="63">
        <v>16.366666666666667</v>
      </c>
      <c r="GZ63" s="63">
        <v>8.4838709677419359</v>
      </c>
      <c r="HA63" s="63">
        <v>0.64516129032258063</v>
      </c>
      <c r="HB63" s="63">
        <v>0</v>
      </c>
      <c r="HC63" s="63">
        <v>0</v>
      </c>
      <c r="HD63" s="63">
        <v>0</v>
      </c>
      <c r="HE63" s="63">
        <v>0</v>
      </c>
    </row>
    <row r="64" spans="4:213" ht="15.75" thickBot="1" x14ac:dyDescent="0.3">
      <c r="D64" s="239">
        <v>0.25</v>
      </c>
      <c r="E64" s="245">
        <v>0</v>
      </c>
      <c r="F64" s="245">
        <v>0</v>
      </c>
      <c r="G64" s="245">
        <v>0</v>
      </c>
      <c r="H64" s="245">
        <v>25.366666666666667</v>
      </c>
      <c r="I64" s="245">
        <v>78.387096774193552</v>
      </c>
      <c r="J64" s="245">
        <v>95.066666666666663</v>
      </c>
      <c r="K64" s="245">
        <v>84.838709677419359</v>
      </c>
      <c r="L64" s="245">
        <v>78.612903225806448</v>
      </c>
      <c r="M64" s="245">
        <v>48.8</v>
      </c>
      <c r="N64" s="245">
        <v>11.225806451612904</v>
      </c>
      <c r="O64" s="245">
        <v>0</v>
      </c>
      <c r="P64" s="245">
        <v>0</v>
      </c>
      <c r="Q64" s="84"/>
      <c r="R64" s="66">
        <v>0.25</v>
      </c>
      <c r="S64" s="63">
        <v>0</v>
      </c>
      <c r="T64" s="63">
        <v>0</v>
      </c>
      <c r="U64" s="63">
        <v>3.2258064516129031E-2</v>
      </c>
      <c r="V64" s="63">
        <v>12.866666666666667</v>
      </c>
      <c r="W64" s="63">
        <v>45.774193548387096</v>
      </c>
      <c r="X64" s="63">
        <v>75.333333333333329</v>
      </c>
      <c r="Y64" s="63">
        <v>50.29032258064516</v>
      </c>
      <c r="Z64" s="63">
        <v>17.967741935483872</v>
      </c>
      <c r="AA64" s="63">
        <v>1.7333333333333334</v>
      </c>
      <c r="AB64" s="63">
        <v>0</v>
      </c>
      <c r="AC64" s="63">
        <v>0</v>
      </c>
      <c r="AD64" s="63">
        <v>0</v>
      </c>
      <c r="AE64" s="35"/>
      <c r="AF64" s="66">
        <v>0.25</v>
      </c>
      <c r="AG64" s="63">
        <v>0</v>
      </c>
      <c r="AH64" s="63">
        <v>0</v>
      </c>
      <c r="AI64" s="63">
        <v>0</v>
      </c>
      <c r="AJ64" s="63">
        <v>9.2333333333333325</v>
      </c>
      <c r="AK64" s="63">
        <v>43.322580645161288</v>
      </c>
      <c r="AL64" s="63">
        <v>52.466666666666669</v>
      </c>
      <c r="AM64" s="63">
        <v>34.516129032258064</v>
      </c>
      <c r="AN64" s="63">
        <v>16.612903225806452</v>
      </c>
      <c r="AO64" s="63">
        <v>1.1000000000000001</v>
      </c>
      <c r="AP64" s="63">
        <v>0</v>
      </c>
      <c r="AQ64" s="63">
        <v>0</v>
      </c>
      <c r="AR64" s="63">
        <v>0</v>
      </c>
      <c r="AT64" s="66">
        <v>0.25</v>
      </c>
      <c r="AU64" s="63">
        <v>0</v>
      </c>
      <c r="AV64" s="63">
        <v>0</v>
      </c>
      <c r="AW64" s="63">
        <v>0</v>
      </c>
      <c r="AX64" s="63">
        <v>5.4333333333333336</v>
      </c>
      <c r="AY64" s="63">
        <v>35.032258064516128</v>
      </c>
      <c r="AZ64" s="63">
        <v>50.633333333333333</v>
      </c>
      <c r="BA64" s="63">
        <v>35.838709677419352</v>
      </c>
      <c r="BB64" s="63">
        <v>10.96774193548387</v>
      </c>
      <c r="BC64" s="63">
        <v>0.2</v>
      </c>
      <c r="BD64" s="63">
        <v>0</v>
      </c>
      <c r="BE64" s="63">
        <v>0</v>
      </c>
      <c r="BF64" s="63">
        <v>0</v>
      </c>
      <c r="BG64" s="35"/>
      <c r="BH64" s="66">
        <v>0.25</v>
      </c>
      <c r="BI64" s="63">
        <v>0</v>
      </c>
      <c r="BJ64" s="63">
        <v>0</v>
      </c>
      <c r="BK64" s="63">
        <v>0</v>
      </c>
      <c r="BL64" s="63">
        <v>9.1666666666666661</v>
      </c>
      <c r="BM64" s="63">
        <v>39.516129032258064</v>
      </c>
      <c r="BN64" s="63">
        <v>62.266666666666666</v>
      </c>
      <c r="BO64" s="63">
        <v>50.032258064516128</v>
      </c>
      <c r="BP64" s="63">
        <v>16.161290322580644</v>
      </c>
      <c r="BQ64" s="63">
        <v>1.5666666666666667</v>
      </c>
      <c r="BR64" s="63">
        <v>0</v>
      </c>
      <c r="BS64" s="63">
        <v>0</v>
      </c>
      <c r="BT64" s="63">
        <v>0</v>
      </c>
      <c r="BU64" s="35"/>
      <c r="BV64" s="66">
        <v>0.25</v>
      </c>
      <c r="BW64" s="63">
        <v>0</v>
      </c>
      <c r="BX64" s="63">
        <v>0</v>
      </c>
      <c r="BY64" s="63">
        <v>0</v>
      </c>
      <c r="BZ64" s="63">
        <v>7.6</v>
      </c>
      <c r="CA64" s="63">
        <v>38.451612903225808</v>
      </c>
      <c r="CB64" s="63">
        <v>50.7</v>
      </c>
      <c r="CC64" s="63">
        <v>39.70967741935484</v>
      </c>
      <c r="CD64" s="63">
        <v>13.709677419354838</v>
      </c>
      <c r="CE64" s="63">
        <v>1.2666666666666666</v>
      </c>
      <c r="CF64" s="63">
        <v>0</v>
      </c>
      <c r="CG64" s="63">
        <v>0</v>
      </c>
      <c r="CH64" s="63">
        <v>0</v>
      </c>
      <c r="CI64" s="35"/>
      <c r="CJ64" s="66">
        <v>0.25</v>
      </c>
      <c r="CK64" s="63">
        <v>0</v>
      </c>
      <c r="CL64" s="63">
        <v>0</v>
      </c>
      <c r="CM64" s="63">
        <v>0</v>
      </c>
      <c r="CN64" s="63">
        <v>11.5</v>
      </c>
      <c r="CO64" s="63">
        <v>31.741935483870968</v>
      </c>
      <c r="CP64" s="63">
        <v>51.4</v>
      </c>
      <c r="CQ64" s="63">
        <v>35.064516129032256</v>
      </c>
      <c r="CR64" s="63">
        <v>12.870967741935484</v>
      </c>
      <c r="CS64" s="63">
        <v>1.6666666666666667</v>
      </c>
      <c r="CT64" s="63">
        <v>0</v>
      </c>
      <c r="CU64" s="63">
        <v>0</v>
      </c>
      <c r="CV64" s="63">
        <v>0</v>
      </c>
      <c r="CW64" s="84"/>
      <c r="DL64" s="66">
        <v>0.25</v>
      </c>
      <c r="DM64" s="63">
        <v>0</v>
      </c>
      <c r="DN64" s="63">
        <v>0</v>
      </c>
      <c r="DO64" s="63">
        <v>3.2258064516129031E-2</v>
      </c>
      <c r="DP64" s="63">
        <v>10.566666666666666</v>
      </c>
      <c r="DQ64" s="63">
        <v>52.87096774193548</v>
      </c>
      <c r="DR64" s="63">
        <v>62.7</v>
      </c>
      <c r="DS64" s="63">
        <v>53.29032258064516</v>
      </c>
      <c r="DT64" s="63">
        <v>20.032258064516128</v>
      </c>
      <c r="DU64" s="63">
        <v>2.1666666666666665</v>
      </c>
      <c r="DV64" s="63">
        <v>0</v>
      </c>
      <c r="DW64" s="63">
        <v>0</v>
      </c>
      <c r="DX64" s="63">
        <v>0</v>
      </c>
      <c r="DY64" s="84"/>
      <c r="DZ64" s="66">
        <v>0.25</v>
      </c>
      <c r="EA64" s="86">
        <v>0</v>
      </c>
      <c r="EB64" s="86">
        <v>0</v>
      </c>
      <c r="EC64" s="86">
        <v>0</v>
      </c>
      <c r="ED64" s="86">
        <v>6.8</v>
      </c>
      <c r="EE64" s="86">
        <v>27.612903225806452</v>
      </c>
      <c r="EF64" s="86">
        <v>39.5</v>
      </c>
      <c r="EG64" s="86">
        <v>30.548387096774192</v>
      </c>
      <c r="EH64" s="86">
        <v>22.451612903225808</v>
      </c>
      <c r="EI64" s="86">
        <v>16.366666666666667</v>
      </c>
      <c r="EJ64" s="86">
        <v>1.4838709677419355</v>
      </c>
      <c r="EK64" s="86">
        <v>0</v>
      </c>
      <c r="EL64" s="86">
        <v>0</v>
      </c>
      <c r="EM64" s="84"/>
      <c r="EN64" s="35"/>
      <c r="EO64" s="66">
        <v>0.25</v>
      </c>
      <c r="EP64" s="63">
        <v>0</v>
      </c>
      <c r="EQ64" s="63">
        <v>0</v>
      </c>
      <c r="ER64" s="63">
        <v>0.29032258064516131</v>
      </c>
      <c r="ES64" s="63">
        <v>17.533333333333335</v>
      </c>
      <c r="ET64" s="63">
        <v>61.483870967741936</v>
      </c>
      <c r="EU64" s="63">
        <v>83.13333333333334</v>
      </c>
      <c r="EV64" s="63">
        <v>63.483870967741936</v>
      </c>
      <c r="EW64" s="63">
        <v>29.06451612903226</v>
      </c>
      <c r="EX64" s="63">
        <v>4.5999999999999996</v>
      </c>
      <c r="EY64" s="63">
        <v>0</v>
      </c>
      <c r="EZ64" s="63">
        <v>0</v>
      </c>
      <c r="FA64" s="63">
        <v>0</v>
      </c>
      <c r="FC64" s="66">
        <v>0.25</v>
      </c>
      <c r="FD64" s="63">
        <v>0</v>
      </c>
      <c r="FE64" s="63">
        <v>0</v>
      </c>
      <c r="FF64" s="63">
        <v>5.645161290322581</v>
      </c>
      <c r="FG64" s="63">
        <v>28.033333333333335</v>
      </c>
      <c r="FH64" s="63">
        <v>57.548387096774192</v>
      </c>
      <c r="FI64" s="63">
        <v>68.033333333333331</v>
      </c>
      <c r="FJ64" s="63">
        <v>50</v>
      </c>
      <c r="FK64" s="63">
        <v>27.838709677419356</v>
      </c>
      <c r="FL64" s="63">
        <v>8.5</v>
      </c>
      <c r="FM64" s="63">
        <v>0.967741935483871</v>
      </c>
      <c r="FN64" s="63">
        <v>0</v>
      </c>
      <c r="FO64" s="63">
        <v>0</v>
      </c>
      <c r="FQ64" s="66">
        <v>0.25</v>
      </c>
      <c r="FR64" s="63">
        <v>0</v>
      </c>
      <c r="FS64" s="63">
        <v>0</v>
      </c>
      <c r="FT64" s="63">
        <v>0</v>
      </c>
      <c r="FU64" s="63">
        <v>12.466666666666667</v>
      </c>
      <c r="FV64" s="63">
        <v>48.29032258064516</v>
      </c>
      <c r="FW64" s="63">
        <v>56.866666666666667</v>
      </c>
      <c r="FX64" s="63">
        <v>48.387096774193552</v>
      </c>
      <c r="FY64" s="63">
        <v>19.483870967741936</v>
      </c>
      <c r="FZ64" s="63">
        <v>2.2666666666666666</v>
      </c>
      <c r="GA64" s="63">
        <v>0</v>
      </c>
      <c r="GB64" s="63">
        <v>0</v>
      </c>
      <c r="GC64" s="63">
        <v>0</v>
      </c>
      <c r="GE64" s="66">
        <v>0.25</v>
      </c>
      <c r="GF64" s="63">
        <v>0</v>
      </c>
      <c r="GG64" s="63">
        <v>0</v>
      </c>
      <c r="GH64" s="63">
        <v>0</v>
      </c>
      <c r="GI64" s="63">
        <v>6</v>
      </c>
      <c r="GJ64" s="63">
        <v>30.483870967741936</v>
      </c>
      <c r="GK64" s="63">
        <v>53.533333333333331</v>
      </c>
      <c r="GL64" s="63">
        <v>35.451612903225808</v>
      </c>
      <c r="GM64" s="63">
        <v>11.064516129032258</v>
      </c>
      <c r="GN64" s="63">
        <v>0.2</v>
      </c>
      <c r="GO64" s="63">
        <v>0</v>
      </c>
      <c r="GP64" s="63">
        <v>0</v>
      </c>
      <c r="GQ64" s="63">
        <v>0</v>
      </c>
      <c r="GS64" s="66">
        <v>0.25</v>
      </c>
      <c r="GT64" s="63">
        <v>0</v>
      </c>
      <c r="GU64" s="63">
        <v>0</v>
      </c>
      <c r="GV64" s="63">
        <v>0</v>
      </c>
      <c r="GW64" s="63">
        <v>8.1666666666666661</v>
      </c>
      <c r="GX64" s="63">
        <v>42.645161290322584</v>
      </c>
      <c r="GY64" s="63">
        <v>58.733333333333334</v>
      </c>
      <c r="GZ64" s="63">
        <v>41.774193548387096</v>
      </c>
      <c r="HA64" s="63">
        <v>16</v>
      </c>
      <c r="HB64" s="63">
        <v>0.5</v>
      </c>
      <c r="HC64" s="63">
        <v>0</v>
      </c>
      <c r="HD64" s="63">
        <v>0</v>
      </c>
      <c r="HE64" s="63">
        <v>0</v>
      </c>
    </row>
    <row r="65" spans="4:213" ht="15.75" thickBot="1" x14ac:dyDescent="0.3">
      <c r="D65" s="239">
        <v>0.29166666666666702</v>
      </c>
      <c r="E65" s="245">
        <v>0</v>
      </c>
      <c r="F65" s="245">
        <v>0</v>
      </c>
      <c r="G65" s="245">
        <v>28.93548387096774</v>
      </c>
      <c r="H65" s="245">
        <v>73.36666666666666</v>
      </c>
      <c r="I65" s="245">
        <v>128.45161290322579</v>
      </c>
      <c r="J65" s="245">
        <v>133.96666666666667</v>
      </c>
      <c r="K65" s="245">
        <v>127.09677419354838</v>
      </c>
      <c r="L65" s="245">
        <v>124.2258064516129</v>
      </c>
      <c r="M65" s="245">
        <v>98.7</v>
      </c>
      <c r="N65" s="245">
        <v>67.096774193548384</v>
      </c>
      <c r="O65" s="245">
        <v>8.4666666666666668</v>
      </c>
      <c r="P65" s="245">
        <v>0</v>
      </c>
      <c r="Q65" s="84"/>
      <c r="R65" s="66">
        <v>0.29166666666666702</v>
      </c>
      <c r="S65" s="63">
        <v>0</v>
      </c>
      <c r="T65" s="63">
        <v>0</v>
      </c>
      <c r="U65" s="63">
        <v>5.870967741935484</v>
      </c>
      <c r="V65" s="63">
        <v>58.533333333333331</v>
      </c>
      <c r="W65" s="63">
        <v>102.51612903225806</v>
      </c>
      <c r="X65" s="63">
        <v>138.53333333333333</v>
      </c>
      <c r="Y65" s="63">
        <v>116.29032258064517</v>
      </c>
      <c r="Z65" s="63">
        <v>68.774193548387103</v>
      </c>
      <c r="AA65" s="63">
        <v>24.2</v>
      </c>
      <c r="AB65" s="63">
        <v>1.903225806451613</v>
      </c>
      <c r="AC65" s="63">
        <v>0</v>
      </c>
      <c r="AD65" s="63">
        <v>0</v>
      </c>
      <c r="AE65" s="35"/>
      <c r="AF65" s="66">
        <v>0.29166666666666702</v>
      </c>
      <c r="AG65" s="63">
        <v>0</v>
      </c>
      <c r="AH65" s="63">
        <v>0</v>
      </c>
      <c r="AI65" s="63">
        <v>5.935483870967742</v>
      </c>
      <c r="AJ65" s="63">
        <v>52.266666666666666</v>
      </c>
      <c r="AK65" s="63">
        <v>105</v>
      </c>
      <c r="AL65" s="63">
        <v>110.26666666666667</v>
      </c>
      <c r="AM65" s="63">
        <v>94.903225806451616</v>
      </c>
      <c r="AN65" s="63">
        <v>73.258064516129039</v>
      </c>
      <c r="AO65" s="63">
        <v>24.833333333333332</v>
      </c>
      <c r="AP65" s="63">
        <v>1.8709677419354838</v>
      </c>
      <c r="AQ65" s="63">
        <v>0</v>
      </c>
      <c r="AR65" s="63">
        <v>0</v>
      </c>
      <c r="AT65" s="66">
        <v>0.29166666666666702</v>
      </c>
      <c r="AU65" s="63">
        <v>0</v>
      </c>
      <c r="AV65" s="63">
        <v>0</v>
      </c>
      <c r="AW65" s="63">
        <v>2.838709677419355</v>
      </c>
      <c r="AX65" s="63">
        <v>39.666666666666664</v>
      </c>
      <c r="AY65" s="63">
        <v>94.322580645161295</v>
      </c>
      <c r="AZ65" s="63">
        <v>108.76666666666667</v>
      </c>
      <c r="BA65" s="63">
        <v>91.161290322580641</v>
      </c>
      <c r="BB65" s="63">
        <v>56.741935483870968</v>
      </c>
      <c r="BC65" s="63">
        <v>13.9</v>
      </c>
      <c r="BD65" s="63">
        <v>0.61290322580645162</v>
      </c>
      <c r="BE65" s="63">
        <v>0</v>
      </c>
      <c r="BF65" s="63">
        <v>0</v>
      </c>
      <c r="BG65" s="35"/>
      <c r="BH65" s="66">
        <v>0.29166666666666702</v>
      </c>
      <c r="BI65" s="63">
        <v>0</v>
      </c>
      <c r="BJ65" s="63">
        <v>0</v>
      </c>
      <c r="BK65" s="63">
        <v>7.258064516129032</v>
      </c>
      <c r="BL65" s="63">
        <v>55.866666666666667</v>
      </c>
      <c r="BM65" s="63">
        <v>102.19354838709677</v>
      </c>
      <c r="BN65" s="63">
        <v>129.4</v>
      </c>
      <c r="BO65" s="63">
        <v>119.54838709677419</v>
      </c>
      <c r="BP65" s="63">
        <v>73.096774193548384</v>
      </c>
      <c r="BQ65" s="63">
        <v>27.233333333333334</v>
      </c>
      <c r="BR65" s="63">
        <v>3.3870967741935485</v>
      </c>
      <c r="BS65" s="63">
        <v>0</v>
      </c>
      <c r="BT65" s="63">
        <v>0</v>
      </c>
      <c r="BU65" s="35"/>
      <c r="BV65" s="66">
        <v>0.29166666666666702</v>
      </c>
      <c r="BW65" s="63">
        <v>0</v>
      </c>
      <c r="BX65" s="63">
        <v>0</v>
      </c>
      <c r="BY65" s="63">
        <v>6.741935483870968</v>
      </c>
      <c r="BZ65" s="63">
        <v>54.766666666666666</v>
      </c>
      <c r="CA65" s="63">
        <v>107.41935483870968</v>
      </c>
      <c r="CB65" s="63">
        <v>121.76666666666667</v>
      </c>
      <c r="CC65" s="63">
        <v>103.74193548387096</v>
      </c>
      <c r="CD65" s="63">
        <v>72.645161290322577</v>
      </c>
      <c r="CE65" s="63">
        <v>29.533333333333335</v>
      </c>
      <c r="CF65" s="63">
        <v>3.3225806451612905</v>
      </c>
      <c r="CG65" s="63">
        <v>0</v>
      </c>
      <c r="CH65" s="63">
        <v>0</v>
      </c>
      <c r="CI65" s="35"/>
      <c r="CJ65" s="66">
        <v>0.29166666666666702</v>
      </c>
      <c r="CK65" s="63">
        <v>0</v>
      </c>
      <c r="CL65" s="63">
        <v>0</v>
      </c>
      <c r="CM65" s="63">
        <v>2.2903225806451615</v>
      </c>
      <c r="CN65" s="63">
        <v>34.9</v>
      </c>
      <c r="CO65" s="63">
        <v>73.58064516129032</v>
      </c>
      <c r="CP65" s="63">
        <v>99.233333333333334</v>
      </c>
      <c r="CQ65" s="63">
        <v>79.225806451612897</v>
      </c>
      <c r="CR65" s="63">
        <v>48.225806451612904</v>
      </c>
      <c r="CS65" s="63">
        <v>18.399999999999999</v>
      </c>
      <c r="CT65" s="63">
        <v>1.903225806451613</v>
      </c>
      <c r="CU65" s="63">
        <v>0</v>
      </c>
      <c r="CV65" s="63">
        <v>0</v>
      </c>
      <c r="CW65" s="84"/>
      <c r="DL65" s="66">
        <v>0.29166666666666702</v>
      </c>
      <c r="DM65" s="63">
        <v>0</v>
      </c>
      <c r="DN65" s="63">
        <v>0</v>
      </c>
      <c r="DO65" s="63">
        <v>8.4193548387096779</v>
      </c>
      <c r="DP65" s="63">
        <v>58.8</v>
      </c>
      <c r="DQ65" s="63">
        <v>105.54838709677419</v>
      </c>
      <c r="DR65" s="63">
        <v>121.33333333333333</v>
      </c>
      <c r="DS65" s="63">
        <v>111.7741935483871</v>
      </c>
      <c r="DT65" s="63">
        <v>78.129032258064512</v>
      </c>
      <c r="DU65" s="63">
        <v>29.233333333333334</v>
      </c>
      <c r="DV65" s="63">
        <v>3.096774193548387</v>
      </c>
      <c r="DW65" s="63">
        <v>0</v>
      </c>
      <c r="DX65" s="63">
        <v>0</v>
      </c>
      <c r="DY65" s="84"/>
      <c r="DZ65" s="66">
        <v>0.29166666666666702</v>
      </c>
      <c r="EA65" s="86">
        <v>0</v>
      </c>
      <c r="EB65" s="86">
        <v>0</v>
      </c>
      <c r="EC65" s="86">
        <v>1.3225806451612903</v>
      </c>
      <c r="ED65" s="86">
        <v>30.7</v>
      </c>
      <c r="EE65" s="86">
        <v>71.064516129032256</v>
      </c>
      <c r="EF65" s="86">
        <v>81.63333333333334</v>
      </c>
      <c r="EG65" s="86">
        <v>67.258064516129039</v>
      </c>
      <c r="EH65" s="86">
        <v>63.096774193548384</v>
      </c>
      <c r="EI65" s="86">
        <v>43.266666666666666</v>
      </c>
      <c r="EJ65" s="86">
        <v>11.387096774193548</v>
      </c>
      <c r="EK65" s="86">
        <v>0.6</v>
      </c>
      <c r="EL65" s="86">
        <v>0</v>
      </c>
      <c r="EM65" s="84"/>
      <c r="EN65" s="35"/>
      <c r="EO65" s="66">
        <v>0.29166666666666702</v>
      </c>
      <c r="EP65" s="63">
        <v>0</v>
      </c>
      <c r="EQ65" s="63">
        <v>0</v>
      </c>
      <c r="ER65" s="63">
        <v>15.161290322580646</v>
      </c>
      <c r="ES65" s="63">
        <v>71.333333333333329</v>
      </c>
      <c r="ET65" s="63">
        <v>124</v>
      </c>
      <c r="EU65" s="63">
        <v>147.16666666666666</v>
      </c>
      <c r="EV65" s="63">
        <v>127.64516129032258</v>
      </c>
      <c r="EW65" s="63">
        <v>92.354838709677423</v>
      </c>
      <c r="EX65" s="63">
        <v>42.666666666666664</v>
      </c>
      <c r="EY65" s="63">
        <v>8</v>
      </c>
      <c r="EZ65" s="63">
        <v>0</v>
      </c>
      <c r="FA65" s="63">
        <v>0</v>
      </c>
      <c r="FC65" s="66">
        <v>0.29166666666666702</v>
      </c>
      <c r="FD65" s="63">
        <v>0</v>
      </c>
      <c r="FE65" s="63">
        <v>0.8214285714285714</v>
      </c>
      <c r="FF65" s="63">
        <v>18.483870967741936</v>
      </c>
      <c r="FG65" s="63">
        <v>61.033333333333331</v>
      </c>
      <c r="FH65" s="63">
        <v>97.193548387096769</v>
      </c>
      <c r="FI65" s="63">
        <v>106.4</v>
      </c>
      <c r="FJ65" s="63">
        <v>83.451612903225808</v>
      </c>
      <c r="FK65" s="63">
        <v>62.161290322580648</v>
      </c>
      <c r="FL65" s="63">
        <v>30.166666666666668</v>
      </c>
      <c r="FM65" s="63">
        <v>7.32258064516129</v>
      </c>
      <c r="FN65" s="63">
        <v>0.36666666666666664</v>
      </c>
      <c r="FO65" s="63">
        <v>0</v>
      </c>
      <c r="FQ65" s="66">
        <v>0.29166666666666702</v>
      </c>
      <c r="FR65" s="63">
        <v>0</v>
      </c>
      <c r="FS65" s="63">
        <v>0</v>
      </c>
      <c r="FT65" s="63">
        <v>8.5161290322580641</v>
      </c>
      <c r="FU65" s="63">
        <v>60.766666666666666</v>
      </c>
      <c r="FV65" s="63">
        <v>100.93548387096774</v>
      </c>
      <c r="FW65" s="63">
        <v>122.06666666666666</v>
      </c>
      <c r="FX65" s="63">
        <v>110.16129032258064</v>
      </c>
      <c r="FY65" s="63">
        <v>72.806451612903231</v>
      </c>
      <c r="FZ65" s="63">
        <v>34.166666666666664</v>
      </c>
      <c r="GA65" s="63">
        <v>6.5483870967741939</v>
      </c>
      <c r="GB65" s="63">
        <v>0</v>
      </c>
      <c r="GC65" s="63">
        <v>0</v>
      </c>
      <c r="GE65" s="66">
        <v>0.29166666666666702</v>
      </c>
      <c r="GF65" s="63">
        <v>0</v>
      </c>
      <c r="GG65" s="63">
        <v>0</v>
      </c>
      <c r="GH65" s="63">
        <v>2.2580645161290325</v>
      </c>
      <c r="GI65" s="63">
        <v>41.966666666666669</v>
      </c>
      <c r="GJ65" s="63">
        <v>86.290322580645167</v>
      </c>
      <c r="GK65" s="63">
        <v>96.1</v>
      </c>
      <c r="GL65" s="63">
        <v>83.774193548387103</v>
      </c>
      <c r="GM65" s="63">
        <v>54.387096774193552</v>
      </c>
      <c r="GN65" s="63">
        <v>13.633333333333333</v>
      </c>
      <c r="GO65" s="63">
        <v>0.32258064516129031</v>
      </c>
      <c r="GP65" s="63">
        <v>0</v>
      </c>
      <c r="GQ65" s="63">
        <v>0</v>
      </c>
      <c r="GS65" s="66">
        <v>0.29166666666666702</v>
      </c>
      <c r="GT65" s="63">
        <v>0</v>
      </c>
      <c r="GU65" s="63">
        <v>0</v>
      </c>
      <c r="GV65" s="63">
        <v>5.258064516129032</v>
      </c>
      <c r="GW65" s="63">
        <v>46.866666666666667</v>
      </c>
      <c r="GX65" s="63">
        <v>99.516129032258064</v>
      </c>
      <c r="GY65" s="63">
        <v>104.96666666666667</v>
      </c>
      <c r="GZ65" s="63">
        <v>93.58064516129032</v>
      </c>
      <c r="HA65" s="63">
        <v>59</v>
      </c>
      <c r="HB65" s="63">
        <v>14.133333333333333</v>
      </c>
      <c r="HC65" s="63">
        <v>0.64516129032258063</v>
      </c>
      <c r="HD65" s="63">
        <v>0</v>
      </c>
      <c r="HE65" s="63">
        <v>0</v>
      </c>
    </row>
    <row r="66" spans="4:213" ht="15.75" thickBot="1" x14ac:dyDescent="0.3">
      <c r="D66" s="239">
        <v>0.33333333333333298</v>
      </c>
      <c r="E66" s="245">
        <v>0</v>
      </c>
      <c r="F66" s="245">
        <v>16.25</v>
      </c>
      <c r="G66" s="245">
        <v>82.741935483870961</v>
      </c>
      <c r="H66" s="245">
        <v>111.53333333333333</v>
      </c>
      <c r="I66" s="245">
        <v>164.67741935483872</v>
      </c>
      <c r="J66" s="245">
        <v>176.63333333333333</v>
      </c>
      <c r="K66" s="245">
        <v>163.12903225806451</v>
      </c>
      <c r="L66" s="245">
        <v>155.38709677419354</v>
      </c>
      <c r="M66" s="245">
        <v>129.63333333333333</v>
      </c>
      <c r="N66" s="245">
        <v>106.48387096774194</v>
      </c>
      <c r="O66" s="245">
        <v>47.166666666666664</v>
      </c>
      <c r="P66" s="245">
        <v>18.225806451612904</v>
      </c>
      <c r="Q66" s="84"/>
      <c r="R66" s="66">
        <v>0.33333333333333298</v>
      </c>
      <c r="S66" s="63">
        <v>0</v>
      </c>
      <c r="T66" s="63">
        <v>2.6785714285714284</v>
      </c>
      <c r="U66" s="63">
        <v>38.645161290322584</v>
      </c>
      <c r="V66" s="63">
        <v>118.96666666666667</v>
      </c>
      <c r="W66" s="63">
        <v>161</v>
      </c>
      <c r="X66" s="63">
        <v>197.26666666666668</v>
      </c>
      <c r="Y66" s="63">
        <v>178.67741935483872</v>
      </c>
      <c r="Z66" s="63">
        <v>128.41935483870967</v>
      </c>
      <c r="AA66" s="63">
        <v>77.266666666666666</v>
      </c>
      <c r="AB66" s="63">
        <v>24.903225806451612</v>
      </c>
      <c r="AC66" s="63">
        <v>1.2</v>
      </c>
      <c r="AD66" s="63">
        <v>0</v>
      </c>
      <c r="AE66" s="35"/>
      <c r="AF66" s="66">
        <v>0.33333333333333298</v>
      </c>
      <c r="AG66" s="63">
        <v>0</v>
      </c>
      <c r="AH66" s="63">
        <v>2.8928571428571428</v>
      </c>
      <c r="AI66" s="63">
        <v>37.741935483870968</v>
      </c>
      <c r="AJ66" s="63">
        <v>114.53333333333333</v>
      </c>
      <c r="AK66" s="63">
        <v>165.35483870967741</v>
      </c>
      <c r="AL66" s="63">
        <v>165.1</v>
      </c>
      <c r="AM66" s="63">
        <v>168.2258064516129</v>
      </c>
      <c r="AN66" s="63">
        <v>138.41935483870967</v>
      </c>
      <c r="AO66" s="63">
        <v>81.266666666666666</v>
      </c>
      <c r="AP66" s="63">
        <v>25.548387096774192</v>
      </c>
      <c r="AQ66" s="63">
        <v>2.5333333333333332</v>
      </c>
      <c r="AR66" s="63">
        <v>0</v>
      </c>
      <c r="AT66" s="66">
        <v>0.33333333333333298</v>
      </c>
      <c r="AU66" s="63">
        <v>0</v>
      </c>
      <c r="AV66" s="63">
        <v>1.1071428571428572</v>
      </c>
      <c r="AW66" s="63">
        <v>31.35483870967742</v>
      </c>
      <c r="AX66" s="63">
        <v>98.033333333333331</v>
      </c>
      <c r="AY66" s="63">
        <v>146.80645161290323</v>
      </c>
      <c r="AZ66" s="63">
        <v>165.13333333333333</v>
      </c>
      <c r="BA66" s="63">
        <v>146.41935483870967</v>
      </c>
      <c r="BB66" s="63">
        <v>120.12903225806451</v>
      </c>
      <c r="BC66" s="63">
        <v>64.333333333333329</v>
      </c>
      <c r="BD66" s="63">
        <v>16.774193548387096</v>
      </c>
      <c r="BE66" s="63">
        <v>0.8666666666666667</v>
      </c>
      <c r="BF66" s="63">
        <v>0</v>
      </c>
      <c r="BG66" s="35"/>
      <c r="BH66" s="66">
        <v>0.33333333333333298</v>
      </c>
      <c r="BI66" s="63">
        <v>0</v>
      </c>
      <c r="BJ66" s="63">
        <v>5.7142857142857144</v>
      </c>
      <c r="BK66" s="63">
        <v>50.096774193548384</v>
      </c>
      <c r="BL66" s="63">
        <v>127.7</v>
      </c>
      <c r="BM66" s="63">
        <v>168.54838709677421</v>
      </c>
      <c r="BN66" s="63">
        <v>201.06666666666666</v>
      </c>
      <c r="BO66" s="63">
        <v>183.93548387096774</v>
      </c>
      <c r="BP66" s="63">
        <v>146.32258064516128</v>
      </c>
      <c r="BQ66" s="63">
        <v>95.733333333333334</v>
      </c>
      <c r="BR66" s="63">
        <v>37.354838709677416</v>
      </c>
      <c r="BS66" s="63">
        <v>5.1333333333333337</v>
      </c>
      <c r="BT66" s="63">
        <v>0</v>
      </c>
      <c r="BU66" s="35"/>
      <c r="BV66" s="66">
        <v>0.33333333333333298</v>
      </c>
      <c r="BW66" s="63">
        <v>6.4516129032258063E-2</v>
      </c>
      <c r="BX66" s="63">
        <v>6.3928571428571432</v>
      </c>
      <c r="BY66" s="63">
        <v>57.483870967741936</v>
      </c>
      <c r="BZ66" s="63">
        <v>119.86666666666666</v>
      </c>
      <c r="CA66" s="63">
        <v>160.90322580645162</v>
      </c>
      <c r="CB66" s="63">
        <v>178.06666666666666</v>
      </c>
      <c r="CC66" s="63">
        <v>179.58064516129033</v>
      </c>
      <c r="CD66" s="63">
        <v>145.67741935483872</v>
      </c>
      <c r="CE66" s="63">
        <v>94</v>
      </c>
      <c r="CF66" s="63">
        <v>40.354838709677416</v>
      </c>
      <c r="CG66" s="63">
        <v>5.7666666666666666</v>
      </c>
      <c r="CH66" s="63">
        <v>0</v>
      </c>
      <c r="CI66" s="35"/>
      <c r="CJ66" s="66">
        <v>0.33333333333333298</v>
      </c>
      <c r="CK66" s="63">
        <v>3.2258064516129031E-2</v>
      </c>
      <c r="CL66" s="63">
        <v>0.8214285714285714</v>
      </c>
      <c r="CM66" s="63">
        <v>14.548387096774194</v>
      </c>
      <c r="CN66" s="63">
        <v>77.933333333333337</v>
      </c>
      <c r="CO66" s="63">
        <v>121.25806451612904</v>
      </c>
      <c r="CP66" s="63">
        <v>144</v>
      </c>
      <c r="CQ66" s="63">
        <v>124.93548387096774</v>
      </c>
      <c r="CR66" s="63">
        <v>100.87096774193549</v>
      </c>
      <c r="CS66" s="63">
        <v>51.233333333333334</v>
      </c>
      <c r="CT66" s="63">
        <v>18.838709677419356</v>
      </c>
      <c r="CU66" s="63">
        <v>1.1000000000000001</v>
      </c>
      <c r="CV66" s="63">
        <v>0</v>
      </c>
      <c r="CW66" s="84"/>
      <c r="DL66" s="66">
        <v>0.33333333333333298</v>
      </c>
      <c r="DM66" s="63">
        <v>0</v>
      </c>
      <c r="DN66" s="63">
        <v>6.2142857142857144</v>
      </c>
      <c r="DO66" s="63">
        <v>49.258064516129032</v>
      </c>
      <c r="DP66" s="63">
        <v>115.56666666666666</v>
      </c>
      <c r="DQ66" s="63">
        <v>151.2258064516129</v>
      </c>
      <c r="DR66" s="63">
        <v>188.73333333333332</v>
      </c>
      <c r="DS66" s="63">
        <v>178.64516129032259</v>
      </c>
      <c r="DT66" s="63">
        <v>141.12903225806451</v>
      </c>
      <c r="DU66" s="63">
        <v>87.233333333333334</v>
      </c>
      <c r="DV66" s="63">
        <v>31.225806451612904</v>
      </c>
      <c r="DW66" s="63">
        <v>3.7333333333333334</v>
      </c>
      <c r="DX66" s="63">
        <v>0</v>
      </c>
      <c r="DY66" s="84"/>
      <c r="DZ66" s="66">
        <v>0.33333333333333298</v>
      </c>
      <c r="EA66" s="86">
        <v>0</v>
      </c>
      <c r="EB66" s="86">
        <v>1.6071428571428572</v>
      </c>
      <c r="EC66" s="86">
        <v>14.741935483870968</v>
      </c>
      <c r="ED66" s="86">
        <v>70.333333333333329</v>
      </c>
      <c r="EE66" s="86">
        <v>120.7741935483871</v>
      </c>
      <c r="EF66" s="86">
        <v>127.56666666666666</v>
      </c>
      <c r="EG66" s="86">
        <v>102.25806451612904</v>
      </c>
      <c r="EH66" s="86">
        <v>106.64516129032258</v>
      </c>
      <c r="EI66" s="86">
        <v>86.466666666666669</v>
      </c>
      <c r="EJ66" s="86">
        <v>41.483870967741936</v>
      </c>
      <c r="EK66" s="86">
        <v>9.9666666666666668</v>
      </c>
      <c r="EL66" s="86">
        <v>1.1612903225806452</v>
      </c>
      <c r="EM66" s="84"/>
      <c r="EN66" s="35"/>
      <c r="EO66" s="66">
        <v>0.33333333333333298</v>
      </c>
      <c r="EP66" s="63">
        <v>0.16129032258064516</v>
      </c>
      <c r="EQ66" s="63">
        <v>11.428571428571429</v>
      </c>
      <c r="ER66" s="63">
        <v>65</v>
      </c>
      <c r="ES66" s="63">
        <v>143.43333333333334</v>
      </c>
      <c r="ET66" s="63">
        <v>178.09677419354838</v>
      </c>
      <c r="EU66" s="63">
        <v>206.13333333333333</v>
      </c>
      <c r="EV66" s="63">
        <v>172.32258064516128</v>
      </c>
      <c r="EW66" s="63">
        <v>164.41935483870967</v>
      </c>
      <c r="EX66" s="63">
        <v>106.86666666666666</v>
      </c>
      <c r="EY66" s="63">
        <v>51.838709677419352</v>
      </c>
      <c r="EZ66" s="63">
        <v>7.2666666666666666</v>
      </c>
      <c r="FA66" s="63">
        <v>0</v>
      </c>
      <c r="FC66" s="66">
        <v>0.33333333333333298</v>
      </c>
      <c r="FD66" s="63">
        <v>0.61290322580645162</v>
      </c>
      <c r="FE66" s="63">
        <v>7.5714285714285712</v>
      </c>
      <c r="FF66" s="63">
        <v>40.483870967741936</v>
      </c>
      <c r="FG66" s="63">
        <v>102.03333333333333</v>
      </c>
      <c r="FH66" s="63">
        <v>140.58064516129033</v>
      </c>
      <c r="FI66" s="63">
        <v>146.13333333333333</v>
      </c>
      <c r="FJ66" s="63">
        <v>124.29032258064517</v>
      </c>
      <c r="FK66" s="63">
        <v>107.48387096774194</v>
      </c>
      <c r="FL66" s="63">
        <v>65.333333333333329</v>
      </c>
      <c r="FM66" s="63">
        <v>24.129032258064516</v>
      </c>
      <c r="FN66" s="63">
        <v>3.8666666666666667</v>
      </c>
      <c r="FO66" s="63">
        <v>0.12903225806451613</v>
      </c>
      <c r="FQ66" s="66">
        <v>0.33333333333333298</v>
      </c>
      <c r="FR66" s="63">
        <v>0</v>
      </c>
      <c r="FS66" s="63">
        <v>6.1428571428571432</v>
      </c>
      <c r="FT66" s="63">
        <v>53.096774193548384</v>
      </c>
      <c r="FU66" s="63">
        <v>116.5</v>
      </c>
      <c r="FV66" s="63">
        <v>165.51612903225808</v>
      </c>
      <c r="FW66" s="63">
        <v>185.76666666666668</v>
      </c>
      <c r="FX66" s="63">
        <v>159.19354838709677</v>
      </c>
      <c r="FY66" s="63">
        <v>126.74193548387096</v>
      </c>
      <c r="FZ66" s="63">
        <v>92.433333333333337</v>
      </c>
      <c r="GA66" s="63">
        <v>46.645161290322584</v>
      </c>
      <c r="GB66" s="63">
        <v>9.1666666666666661</v>
      </c>
      <c r="GC66" s="63">
        <v>9.6774193548387094E-2</v>
      </c>
      <c r="GE66" s="66">
        <v>0.33333333333333298</v>
      </c>
      <c r="GF66" s="63">
        <v>0</v>
      </c>
      <c r="GG66" s="63">
        <v>0.8928571428571429</v>
      </c>
      <c r="GH66" s="63">
        <v>26.29032258064516</v>
      </c>
      <c r="GI66" s="63">
        <v>91.566666666666663</v>
      </c>
      <c r="GJ66" s="63">
        <v>137.12903225806451</v>
      </c>
      <c r="GK66" s="63">
        <v>148.23333333333332</v>
      </c>
      <c r="GL66" s="63">
        <v>144.06451612903226</v>
      </c>
      <c r="GM66" s="63">
        <v>115.06451612903226</v>
      </c>
      <c r="GN66" s="63">
        <v>60.333333333333336</v>
      </c>
      <c r="GO66" s="63">
        <v>15.064516129032258</v>
      </c>
      <c r="GP66" s="63">
        <v>0.26666666666666666</v>
      </c>
      <c r="GQ66" s="63">
        <v>0</v>
      </c>
      <c r="GS66" s="66">
        <v>0.33333333333333298</v>
      </c>
      <c r="GT66" s="63">
        <v>0</v>
      </c>
      <c r="GU66" s="63">
        <v>1.1428571428571428</v>
      </c>
      <c r="GV66" s="63">
        <v>35.741935483870968</v>
      </c>
      <c r="GW66" s="63">
        <v>103.9</v>
      </c>
      <c r="GX66" s="63">
        <v>147.2258064516129</v>
      </c>
      <c r="GY66" s="63">
        <v>151.5</v>
      </c>
      <c r="GZ66" s="63">
        <v>152.64516129032259</v>
      </c>
      <c r="HA66" s="63">
        <v>106.2258064516129</v>
      </c>
      <c r="HB66" s="63">
        <v>58.466666666666669</v>
      </c>
      <c r="HC66" s="63">
        <v>17.161290322580644</v>
      </c>
      <c r="HD66" s="63">
        <v>0.46666666666666667</v>
      </c>
      <c r="HE66" s="63">
        <v>0</v>
      </c>
    </row>
    <row r="67" spans="4:213" ht="15.75" thickBot="1" x14ac:dyDescent="0.3">
      <c r="D67" s="239">
        <v>0.375</v>
      </c>
      <c r="E67" s="245">
        <v>19.677419354838708</v>
      </c>
      <c r="F67" s="245">
        <v>59.464285714285715</v>
      </c>
      <c r="G67" s="245">
        <v>118.25806451612904</v>
      </c>
      <c r="H67" s="245">
        <v>143.76666666666668</v>
      </c>
      <c r="I67" s="245">
        <v>196.51612903225808</v>
      </c>
      <c r="J67" s="245">
        <v>189.8</v>
      </c>
      <c r="K67" s="245">
        <v>202.19354838709677</v>
      </c>
      <c r="L67" s="245">
        <v>178.54838709677421</v>
      </c>
      <c r="M67" s="245">
        <v>145.5</v>
      </c>
      <c r="N67" s="245">
        <v>136.58064516129033</v>
      </c>
      <c r="O67" s="245">
        <v>75.099999999999994</v>
      </c>
      <c r="P67" s="245">
        <v>51.87096774193548</v>
      </c>
      <c r="Q67" s="84"/>
      <c r="R67" s="66">
        <v>0.375</v>
      </c>
      <c r="S67" s="63">
        <v>2.5161290322580645</v>
      </c>
      <c r="T67" s="63">
        <v>26.428571428571427</v>
      </c>
      <c r="U67" s="63">
        <v>91.774193548387103</v>
      </c>
      <c r="V67" s="63">
        <v>169.7</v>
      </c>
      <c r="W67" s="63">
        <v>219.16129032258064</v>
      </c>
      <c r="X67" s="63">
        <v>240.93333333333334</v>
      </c>
      <c r="Y67" s="63">
        <v>232.29032258064515</v>
      </c>
      <c r="Z67" s="63">
        <v>185.48387096774192</v>
      </c>
      <c r="AA67" s="63">
        <v>140.80000000000001</v>
      </c>
      <c r="AB67" s="63">
        <v>68.612903225806448</v>
      </c>
      <c r="AC67" s="63">
        <v>19</v>
      </c>
      <c r="AD67" s="63">
        <v>0.80645161290322576</v>
      </c>
      <c r="AE67" s="35"/>
      <c r="AF67" s="66">
        <v>0.375</v>
      </c>
      <c r="AG67" s="63">
        <v>5.67741935483871</v>
      </c>
      <c r="AH67" s="63">
        <v>28.178571428571427</v>
      </c>
      <c r="AI67" s="63">
        <v>90.451612903225808</v>
      </c>
      <c r="AJ67" s="63">
        <v>163.06666666666666</v>
      </c>
      <c r="AK67" s="63">
        <v>205</v>
      </c>
      <c r="AL67" s="63">
        <v>216.06666666666666</v>
      </c>
      <c r="AM67" s="63">
        <v>213.93548387096774</v>
      </c>
      <c r="AN67" s="63">
        <v>194.51612903225808</v>
      </c>
      <c r="AO67" s="63">
        <v>126.9</v>
      </c>
      <c r="AP67" s="63">
        <v>71.774193548387103</v>
      </c>
      <c r="AQ67" s="63">
        <v>26.266666666666666</v>
      </c>
      <c r="AR67" s="63">
        <v>5.258064516129032</v>
      </c>
      <c r="AT67" s="66">
        <v>0.375</v>
      </c>
      <c r="AU67" s="63">
        <v>1.903225806451613</v>
      </c>
      <c r="AV67" s="63">
        <v>21.607142857142858</v>
      </c>
      <c r="AW67" s="63">
        <v>85.322580645161295</v>
      </c>
      <c r="AX67" s="63">
        <v>155.26666666666668</v>
      </c>
      <c r="AY67" s="63">
        <v>189.93548387096774</v>
      </c>
      <c r="AZ67" s="63">
        <v>217.06666666666666</v>
      </c>
      <c r="BA67" s="63">
        <v>210.54838709677421</v>
      </c>
      <c r="BB67" s="63">
        <v>182.90322580645162</v>
      </c>
      <c r="BC67" s="63">
        <v>120</v>
      </c>
      <c r="BD67" s="63">
        <v>61.612903225806448</v>
      </c>
      <c r="BE67" s="63">
        <v>18</v>
      </c>
      <c r="BF67" s="63">
        <v>0.87096774193548387</v>
      </c>
      <c r="BG67" s="35"/>
      <c r="BH67" s="66">
        <v>0.375</v>
      </c>
      <c r="BI67" s="63">
        <v>10.193548387096774</v>
      </c>
      <c r="BJ67" s="63">
        <v>41.285714285714285</v>
      </c>
      <c r="BK67" s="63">
        <v>113.48387096774194</v>
      </c>
      <c r="BL67" s="63">
        <v>180.73333333333332</v>
      </c>
      <c r="BM67" s="63">
        <v>219.7741935483871</v>
      </c>
      <c r="BN67" s="63">
        <v>242.36666666666667</v>
      </c>
      <c r="BO67" s="63">
        <v>239.32258064516128</v>
      </c>
      <c r="BP67" s="63">
        <v>204.61290322580646</v>
      </c>
      <c r="BQ67" s="63">
        <v>170.36666666666667</v>
      </c>
      <c r="BR67" s="63">
        <v>93.064516129032256</v>
      </c>
      <c r="BS67" s="63">
        <v>37.766666666666666</v>
      </c>
      <c r="BT67" s="63">
        <v>8.0322580645161299</v>
      </c>
      <c r="BU67" s="35"/>
      <c r="BV67" s="66">
        <v>0.375</v>
      </c>
      <c r="BW67" s="63">
        <v>12.903225806451612</v>
      </c>
      <c r="BX67" s="63">
        <v>50.285714285714285</v>
      </c>
      <c r="BY67" s="63">
        <v>121.70967741935483</v>
      </c>
      <c r="BZ67" s="63">
        <v>169.96666666666667</v>
      </c>
      <c r="CA67" s="63">
        <v>209.80645161290323</v>
      </c>
      <c r="CB67" s="63">
        <v>218.9</v>
      </c>
      <c r="CC67" s="63">
        <v>214.45161290322579</v>
      </c>
      <c r="CD67" s="63">
        <v>189.64516129032259</v>
      </c>
      <c r="CE67" s="63">
        <v>159.1</v>
      </c>
      <c r="CF67" s="63">
        <v>101.96774193548387</v>
      </c>
      <c r="CG67" s="63">
        <v>41.966666666666669</v>
      </c>
      <c r="CH67" s="63">
        <v>13.451612903225806</v>
      </c>
      <c r="CI67" s="35"/>
      <c r="CJ67" s="66">
        <v>0.375</v>
      </c>
      <c r="CK67" s="63">
        <v>0.74193548387096775</v>
      </c>
      <c r="CL67" s="63">
        <v>10.892857142857142</v>
      </c>
      <c r="CM67" s="63">
        <v>48.096774193548384</v>
      </c>
      <c r="CN67" s="63">
        <v>120.56666666666666</v>
      </c>
      <c r="CO67" s="63">
        <v>171.90322580645162</v>
      </c>
      <c r="CP67" s="63">
        <v>194.56666666666666</v>
      </c>
      <c r="CQ67" s="63">
        <v>166.38709677419354</v>
      </c>
      <c r="CR67" s="63">
        <v>152.80645161290323</v>
      </c>
      <c r="CS67" s="63">
        <v>96.2</v>
      </c>
      <c r="CT67" s="63">
        <v>45.645161290322584</v>
      </c>
      <c r="CU67" s="63">
        <v>12.033333333333333</v>
      </c>
      <c r="CV67" s="63">
        <v>0.967741935483871</v>
      </c>
      <c r="CW67" s="84"/>
      <c r="DL67" s="66">
        <v>0.375</v>
      </c>
      <c r="DM67" s="63">
        <v>10.161290322580646</v>
      </c>
      <c r="DN67" s="63">
        <v>45.5</v>
      </c>
      <c r="DO67" s="63">
        <v>100.51612903225806</v>
      </c>
      <c r="DP67" s="63">
        <v>166.13333333333333</v>
      </c>
      <c r="DQ67" s="63">
        <v>196</v>
      </c>
      <c r="DR67" s="63">
        <v>223.5</v>
      </c>
      <c r="DS67" s="63">
        <v>230.51612903225808</v>
      </c>
      <c r="DT67" s="63">
        <v>200.16129032258064</v>
      </c>
      <c r="DU67" s="63">
        <v>142.36666666666667</v>
      </c>
      <c r="DV67" s="63">
        <v>77.41935483870968</v>
      </c>
      <c r="DW67" s="63">
        <v>30.9</v>
      </c>
      <c r="DX67" s="63">
        <v>7.387096774193548</v>
      </c>
      <c r="DY67" s="84"/>
      <c r="DZ67" s="66">
        <v>0.375</v>
      </c>
      <c r="EA67" s="86">
        <v>0.12903225806451613</v>
      </c>
      <c r="EB67" s="86">
        <v>19.535714285714285</v>
      </c>
      <c r="EC67" s="86">
        <v>51.806451612903224</v>
      </c>
      <c r="ED67" s="86">
        <v>120.43333333333334</v>
      </c>
      <c r="EE67" s="86">
        <v>171.09677419354838</v>
      </c>
      <c r="EF67" s="86">
        <v>182.96666666666667</v>
      </c>
      <c r="EG67" s="86">
        <v>163.58064516129033</v>
      </c>
      <c r="EH67" s="86">
        <v>156.19354838709677</v>
      </c>
      <c r="EI67" s="86">
        <v>125.5</v>
      </c>
      <c r="EJ67" s="86">
        <v>79.161290322580641</v>
      </c>
      <c r="EK67" s="86">
        <v>31.4</v>
      </c>
      <c r="EL67" s="86">
        <v>8.6451612903225801</v>
      </c>
      <c r="EM67" s="84"/>
      <c r="EN67" s="35"/>
      <c r="EO67" s="66">
        <v>0.375</v>
      </c>
      <c r="EP67" s="63">
        <v>17.741935483870968</v>
      </c>
      <c r="EQ67" s="63">
        <v>53.535714285714285</v>
      </c>
      <c r="ER67" s="63">
        <v>120.3225806451613</v>
      </c>
      <c r="ES67" s="63">
        <v>200.1</v>
      </c>
      <c r="ET67" s="63">
        <v>206.2258064516129</v>
      </c>
      <c r="EU67" s="63">
        <v>249.7</v>
      </c>
      <c r="EV67" s="63">
        <v>234.70967741935485</v>
      </c>
      <c r="EW67" s="63">
        <v>215.35483870967741</v>
      </c>
      <c r="EX67" s="63">
        <v>160.86666666666667</v>
      </c>
      <c r="EY67" s="63">
        <v>100.83870967741936</v>
      </c>
      <c r="EZ67" s="63">
        <v>41.466666666666669</v>
      </c>
      <c r="FA67" s="63">
        <v>13.096774193548388</v>
      </c>
      <c r="FC67" s="66">
        <v>0.375</v>
      </c>
      <c r="FD67" s="63">
        <v>4.967741935483871</v>
      </c>
      <c r="FE67" s="63">
        <v>23.964285714285715</v>
      </c>
      <c r="FF67" s="63">
        <v>72.741935483870961</v>
      </c>
      <c r="FG67" s="63">
        <v>145.46666666666667</v>
      </c>
      <c r="FH67" s="63">
        <v>185.48387096774192</v>
      </c>
      <c r="FI67" s="63">
        <v>186.63333333333333</v>
      </c>
      <c r="FJ67" s="63">
        <v>169.32258064516128</v>
      </c>
      <c r="FK67" s="63">
        <v>153.06451612903226</v>
      </c>
      <c r="FL67" s="63">
        <v>107.86666666666666</v>
      </c>
      <c r="FM67" s="63">
        <v>50.064516129032256</v>
      </c>
      <c r="FN67" s="63">
        <v>16.833333333333332</v>
      </c>
      <c r="FO67" s="63">
        <v>1.5483870967741935</v>
      </c>
      <c r="FQ67" s="66">
        <v>0.375</v>
      </c>
      <c r="FR67" s="63">
        <v>16.258064516129032</v>
      </c>
      <c r="FS67" s="63">
        <v>42.892857142857146</v>
      </c>
      <c r="FT67" s="63">
        <v>111.58064516129032</v>
      </c>
      <c r="FU67" s="63">
        <v>165.56666666666666</v>
      </c>
      <c r="FV67" s="63">
        <v>210.29032258064515</v>
      </c>
      <c r="FW67" s="63">
        <v>240.73333333333332</v>
      </c>
      <c r="FX67" s="63">
        <v>213.16129032258064</v>
      </c>
      <c r="FY67" s="63">
        <v>180.29032258064515</v>
      </c>
      <c r="FZ67" s="63">
        <v>146.86666666666667</v>
      </c>
      <c r="GA67" s="63">
        <v>91.032258064516128</v>
      </c>
      <c r="GB67" s="63">
        <v>49.466666666666669</v>
      </c>
      <c r="GC67" s="63">
        <v>13</v>
      </c>
      <c r="GE67" s="66">
        <v>0.375</v>
      </c>
      <c r="GF67" s="63">
        <v>0.74193548387096775</v>
      </c>
      <c r="GG67" s="63">
        <v>20.321428571428573</v>
      </c>
      <c r="GH67" s="63">
        <v>73.58064516129032</v>
      </c>
      <c r="GI67" s="63">
        <v>134.1</v>
      </c>
      <c r="GJ67" s="63">
        <v>182.67741935483872</v>
      </c>
      <c r="GK67" s="63">
        <v>194.16666666666666</v>
      </c>
      <c r="GL67" s="63">
        <v>187.90322580645162</v>
      </c>
      <c r="GM67" s="63">
        <v>165.80645161290323</v>
      </c>
      <c r="GN67" s="63">
        <v>113.4</v>
      </c>
      <c r="GO67" s="63">
        <v>55.516129032258064</v>
      </c>
      <c r="GP67" s="63">
        <v>12.3</v>
      </c>
      <c r="GQ67" s="63">
        <v>0.25806451612903225</v>
      </c>
      <c r="GS67" s="66">
        <v>0.375</v>
      </c>
      <c r="GT67" s="63">
        <v>0.90322580645161288</v>
      </c>
      <c r="GU67" s="63">
        <v>18.821428571428573</v>
      </c>
      <c r="GV67" s="63">
        <v>76.064516129032256</v>
      </c>
      <c r="GW67" s="63">
        <v>134.06666666666666</v>
      </c>
      <c r="GX67" s="63">
        <v>196.64516129032259</v>
      </c>
      <c r="GY67" s="63">
        <v>183.23333333333332</v>
      </c>
      <c r="GZ67" s="63">
        <v>187.38709677419354</v>
      </c>
      <c r="HA67" s="63">
        <v>159.7741935483871</v>
      </c>
      <c r="HB67" s="63">
        <v>113.76666666666667</v>
      </c>
      <c r="HC67" s="63">
        <v>57.225806451612904</v>
      </c>
      <c r="HD67" s="63">
        <v>13.133333333333333</v>
      </c>
      <c r="HE67" s="63">
        <v>0.29032258064516131</v>
      </c>
    </row>
    <row r="68" spans="4:213" ht="15.75" thickBot="1" x14ac:dyDescent="0.3">
      <c r="D68" s="239">
        <v>0.41666666666666702</v>
      </c>
      <c r="E68" s="245">
        <v>55.612903225806448</v>
      </c>
      <c r="F68" s="245">
        <v>90.178571428571431</v>
      </c>
      <c r="G68" s="245">
        <v>137.80645161290323</v>
      </c>
      <c r="H68" s="245">
        <v>165.43333333333334</v>
      </c>
      <c r="I68" s="245">
        <v>154</v>
      </c>
      <c r="J68" s="245">
        <v>158.5</v>
      </c>
      <c r="K68" s="245">
        <v>154.90322580645162</v>
      </c>
      <c r="L68" s="245">
        <v>157.41935483870967</v>
      </c>
      <c r="M68" s="245">
        <v>160.16666666666666</v>
      </c>
      <c r="N68" s="245">
        <v>155.38709677419354</v>
      </c>
      <c r="O68" s="245">
        <v>89.466666666666669</v>
      </c>
      <c r="P68" s="245">
        <v>68.612903225806448</v>
      </c>
      <c r="Q68" s="84"/>
      <c r="R68" s="66">
        <v>0.41666666666666702</v>
      </c>
      <c r="S68" s="63">
        <v>24.096774193548388</v>
      </c>
      <c r="T68" s="63">
        <v>67.035714285714292</v>
      </c>
      <c r="U68" s="63">
        <v>139.25806451612902</v>
      </c>
      <c r="V68" s="63">
        <v>219.46666666666667</v>
      </c>
      <c r="W68" s="63">
        <v>259</v>
      </c>
      <c r="X68" s="63">
        <v>296.13333333333333</v>
      </c>
      <c r="Y68" s="63">
        <v>270.22580645161293</v>
      </c>
      <c r="Z68" s="63">
        <v>241.06451612903226</v>
      </c>
      <c r="AA68" s="63">
        <v>183.13333333333333</v>
      </c>
      <c r="AB68" s="63">
        <v>106.90322580645162</v>
      </c>
      <c r="AC68" s="63">
        <v>53.266666666666666</v>
      </c>
      <c r="AD68" s="63">
        <v>21.096774193548388</v>
      </c>
      <c r="AE68" s="35"/>
      <c r="AF68" s="66">
        <v>0.41666666666666702</v>
      </c>
      <c r="AG68" s="63">
        <v>32.741935483870968</v>
      </c>
      <c r="AH68" s="63">
        <v>76.892857142857139</v>
      </c>
      <c r="AI68" s="63">
        <v>129.09677419354838</v>
      </c>
      <c r="AJ68" s="63">
        <v>207.03333333333333</v>
      </c>
      <c r="AK68" s="63">
        <v>246.48387096774192</v>
      </c>
      <c r="AL68" s="63">
        <v>263.03333333333336</v>
      </c>
      <c r="AM68" s="63">
        <v>268.16129032258067</v>
      </c>
      <c r="AN68" s="63">
        <v>241.51612903225808</v>
      </c>
      <c r="AO68" s="63">
        <v>176.43333333333334</v>
      </c>
      <c r="AP68" s="63">
        <v>122.29032258064517</v>
      </c>
      <c r="AQ68" s="63">
        <v>68.86666666666666</v>
      </c>
      <c r="AR68" s="63">
        <v>29.06451612903226</v>
      </c>
      <c r="AT68" s="66">
        <v>0.41666666666666702</v>
      </c>
      <c r="AU68" s="63">
        <v>23.967741935483872</v>
      </c>
      <c r="AV68" s="63">
        <v>65.571428571428569</v>
      </c>
      <c r="AW68" s="63">
        <v>137.64516129032259</v>
      </c>
      <c r="AX68" s="63">
        <v>214.93333333333334</v>
      </c>
      <c r="AY68" s="63">
        <v>237.51612903225808</v>
      </c>
      <c r="AZ68" s="63">
        <v>268.66666666666669</v>
      </c>
      <c r="BA68" s="63">
        <v>271.80645161290323</v>
      </c>
      <c r="BB68" s="63">
        <v>231.41935483870967</v>
      </c>
      <c r="BC68" s="63">
        <v>176.73333333333332</v>
      </c>
      <c r="BD68" s="63">
        <v>104.83870967741936</v>
      </c>
      <c r="BE68" s="63">
        <v>52.866666666666667</v>
      </c>
      <c r="BF68" s="63">
        <v>19.483870967741936</v>
      </c>
      <c r="BG68" s="35"/>
      <c r="BH68" s="66">
        <v>0.41666666666666702</v>
      </c>
      <c r="BI68" s="63">
        <v>47.612903225806448</v>
      </c>
      <c r="BJ68" s="63">
        <v>93.5</v>
      </c>
      <c r="BK68" s="63">
        <v>169.51612903225808</v>
      </c>
      <c r="BL68" s="63">
        <v>224.36666666666667</v>
      </c>
      <c r="BM68" s="63">
        <v>268.48387096774195</v>
      </c>
      <c r="BN68" s="63">
        <v>279.5</v>
      </c>
      <c r="BO68" s="63">
        <v>289.83870967741933</v>
      </c>
      <c r="BP68" s="63">
        <v>245.12903225806451</v>
      </c>
      <c r="BQ68" s="63">
        <v>216.16666666666666</v>
      </c>
      <c r="BR68" s="63">
        <v>137.32258064516128</v>
      </c>
      <c r="BS68" s="63">
        <v>74.566666666666663</v>
      </c>
      <c r="BT68" s="63">
        <v>41.70967741935484</v>
      </c>
      <c r="BU68" s="35"/>
      <c r="BV68" s="66">
        <v>0.41666666666666702</v>
      </c>
      <c r="BW68" s="63">
        <v>58</v>
      </c>
      <c r="BX68" s="63">
        <v>101.17857142857143</v>
      </c>
      <c r="BY68" s="63">
        <v>174.12903225806451</v>
      </c>
      <c r="BZ68" s="63">
        <v>223.56666666666666</v>
      </c>
      <c r="CA68" s="63">
        <v>258.90322580645159</v>
      </c>
      <c r="CB68" s="63">
        <v>269.60000000000002</v>
      </c>
      <c r="CC68" s="63">
        <v>267.45161290322579</v>
      </c>
      <c r="CD68" s="63">
        <v>217.51612903225808</v>
      </c>
      <c r="CE68" s="63">
        <v>197.13333333333333</v>
      </c>
      <c r="CF68" s="63">
        <v>151.80645161290323</v>
      </c>
      <c r="CG68" s="63">
        <v>87.466666666666669</v>
      </c>
      <c r="CH68" s="63">
        <v>51.806451612903224</v>
      </c>
      <c r="CI68" s="35"/>
      <c r="CJ68" s="66">
        <v>0.41666666666666702</v>
      </c>
      <c r="CK68" s="63">
        <v>9.5161290322580641</v>
      </c>
      <c r="CL68" s="63">
        <v>43.107142857142854</v>
      </c>
      <c r="CM68" s="63">
        <v>84.064516129032256</v>
      </c>
      <c r="CN68" s="63">
        <v>160.83333333333334</v>
      </c>
      <c r="CO68" s="63">
        <v>217.35483870967741</v>
      </c>
      <c r="CP68" s="63">
        <v>244.06666666666666</v>
      </c>
      <c r="CQ68" s="63">
        <v>207.93548387096774</v>
      </c>
      <c r="CR68" s="63">
        <v>195.64516129032259</v>
      </c>
      <c r="CS68" s="63">
        <v>140.86666666666667</v>
      </c>
      <c r="CT68" s="63">
        <v>80.290322580645167</v>
      </c>
      <c r="CU68" s="63">
        <v>33.733333333333334</v>
      </c>
      <c r="CV68" s="63">
        <v>9.5161290322580641</v>
      </c>
      <c r="CW68" s="84"/>
      <c r="DL68" s="66">
        <v>0.41666666666666702</v>
      </c>
      <c r="DM68" s="63">
        <v>45.032258064516128</v>
      </c>
      <c r="DN68" s="63">
        <v>88.428571428571431</v>
      </c>
      <c r="DO68" s="63">
        <v>153.35483870967741</v>
      </c>
      <c r="DP68" s="63">
        <v>220.73333333333332</v>
      </c>
      <c r="DQ68" s="63">
        <v>231.35483870967741</v>
      </c>
      <c r="DR68" s="63">
        <v>268.83333333333331</v>
      </c>
      <c r="DS68" s="63">
        <v>283.51612903225805</v>
      </c>
      <c r="DT68" s="63">
        <v>248.58064516129033</v>
      </c>
      <c r="DU68" s="63">
        <v>193.33333333333334</v>
      </c>
      <c r="DV68" s="63">
        <v>120.96774193548387</v>
      </c>
      <c r="DW68" s="63">
        <v>66.5</v>
      </c>
      <c r="DX68" s="63">
        <v>33.548387096774192</v>
      </c>
      <c r="DY68" s="84"/>
      <c r="DZ68" s="66">
        <v>0.41666666666666702</v>
      </c>
      <c r="EA68" s="86">
        <v>9.0967741935483879</v>
      </c>
      <c r="EB68" s="86">
        <v>46.642857142857146</v>
      </c>
      <c r="EC68" s="86">
        <v>91.032258064516128</v>
      </c>
      <c r="ED68" s="86">
        <v>178.16666666666666</v>
      </c>
      <c r="EE68" s="86">
        <v>204.29032258064515</v>
      </c>
      <c r="EF68" s="86">
        <v>220</v>
      </c>
      <c r="EG68" s="86">
        <v>210.83870967741936</v>
      </c>
      <c r="EH68" s="86">
        <v>184.16129032258064</v>
      </c>
      <c r="EI68" s="86">
        <v>158.56666666666666</v>
      </c>
      <c r="EJ68" s="86">
        <v>108.96774193548387</v>
      </c>
      <c r="EK68" s="86">
        <v>59.2</v>
      </c>
      <c r="EL68" s="86">
        <v>28.387096774193548</v>
      </c>
      <c r="EM68" s="84"/>
      <c r="EN68" s="35"/>
      <c r="EO68" s="66">
        <v>0.41666666666666702</v>
      </c>
      <c r="EP68" s="63">
        <v>53.612903225806448</v>
      </c>
      <c r="EQ68" s="63">
        <v>92.178571428571431</v>
      </c>
      <c r="ER68" s="63">
        <v>166.80645161290323</v>
      </c>
      <c r="ES68" s="63">
        <v>253.1</v>
      </c>
      <c r="ET68" s="63">
        <v>256.70967741935482</v>
      </c>
      <c r="EU68" s="63">
        <v>290.76666666666665</v>
      </c>
      <c r="EV68" s="63">
        <v>275.96774193548384</v>
      </c>
      <c r="EW68" s="63">
        <v>262</v>
      </c>
      <c r="EX68" s="63">
        <v>195.4</v>
      </c>
      <c r="EY68" s="63">
        <v>151.38709677419354</v>
      </c>
      <c r="EZ68" s="63">
        <v>77.400000000000006</v>
      </c>
      <c r="FA68" s="63">
        <v>44.774193548387096</v>
      </c>
      <c r="FC68" s="66">
        <v>0.41666666666666702</v>
      </c>
      <c r="FD68" s="63">
        <v>17.129032258064516</v>
      </c>
      <c r="FE68" s="63">
        <v>45.607142857142854</v>
      </c>
      <c r="FF68" s="63">
        <v>105.09677419354838</v>
      </c>
      <c r="FG68" s="63">
        <v>185.3</v>
      </c>
      <c r="FH68" s="63">
        <v>227.06451612903226</v>
      </c>
      <c r="FI68" s="63">
        <v>225.93333333333334</v>
      </c>
      <c r="FJ68" s="63">
        <v>215.2258064516129</v>
      </c>
      <c r="FK68" s="63">
        <v>195.16129032258064</v>
      </c>
      <c r="FL68" s="63">
        <v>146.86666666666667</v>
      </c>
      <c r="FM68" s="63">
        <v>76.129032258064512</v>
      </c>
      <c r="FN68" s="63">
        <v>38.833333333333336</v>
      </c>
      <c r="FO68" s="63">
        <v>7.096774193548387</v>
      </c>
      <c r="FQ68" s="66">
        <v>0.41666666666666702</v>
      </c>
      <c r="FR68" s="63">
        <v>53.548387096774192</v>
      </c>
      <c r="FS68" s="63">
        <v>79.571428571428569</v>
      </c>
      <c r="FT68" s="63">
        <v>166.2258064516129</v>
      </c>
      <c r="FU68" s="63">
        <v>192.46666666666667</v>
      </c>
      <c r="FV68" s="63">
        <v>247.96774193548387</v>
      </c>
      <c r="FW68" s="63">
        <v>278.56666666666666</v>
      </c>
      <c r="FX68" s="63">
        <v>249.64516129032259</v>
      </c>
      <c r="FY68" s="63">
        <v>214.35483870967741</v>
      </c>
      <c r="FZ68" s="63">
        <v>190.66666666666666</v>
      </c>
      <c r="GA68" s="63">
        <v>123.41935483870968</v>
      </c>
      <c r="GB68" s="63">
        <v>86.566666666666663</v>
      </c>
      <c r="GC68" s="63">
        <v>45.29032258064516</v>
      </c>
      <c r="GE68" s="66">
        <v>0.41666666666666702</v>
      </c>
      <c r="GF68" s="63">
        <v>19.225806451612904</v>
      </c>
      <c r="GG68" s="63">
        <v>60.392857142857146</v>
      </c>
      <c r="GH68" s="63">
        <v>125.12903225806451</v>
      </c>
      <c r="GI68" s="63">
        <v>178.33333333333334</v>
      </c>
      <c r="GJ68" s="63">
        <v>224.67741935483872</v>
      </c>
      <c r="GK68" s="63">
        <v>225.16666666666666</v>
      </c>
      <c r="GL68" s="63">
        <v>241.09677419354838</v>
      </c>
      <c r="GM68" s="63">
        <v>222.70967741935485</v>
      </c>
      <c r="GN68" s="63">
        <v>149.86666666666667</v>
      </c>
      <c r="GO68" s="63">
        <v>105.58064516129032</v>
      </c>
      <c r="GP68" s="63">
        <v>46.43333333333333</v>
      </c>
      <c r="GQ68" s="63">
        <v>15.580645161290322</v>
      </c>
      <c r="GS68" s="66">
        <v>0.41666666666666702</v>
      </c>
      <c r="GT68" s="63">
        <v>19.193548387096776</v>
      </c>
      <c r="GU68" s="63">
        <v>58.25</v>
      </c>
      <c r="GV68" s="63">
        <v>119.03225806451613</v>
      </c>
      <c r="GW68" s="63">
        <v>166</v>
      </c>
      <c r="GX68" s="63">
        <v>230.96774193548387</v>
      </c>
      <c r="GY68" s="63">
        <v>227.13333333333333</v>
      </c>
      <c r="GZ68" s="63">
        <v>228.83870967741936</v>
      </c>
      <c r="HA68" s="63">
        <v>199.48387096774192</v>
      </c>
      <c r="HB68" s="63">
        <v>155.23333333333332</v>
      </c>
      <c r="HC68" s="63">
        <v>95.161290322580641</v>
      </c>
      <c r="HD68" s="63">
        <v>42.366666666666667</v>
      </c>
      <c r="HE68" s="63">
        <v>16.612903225806452</v>
      </c>
    </row>
    <row r="69" spans="4:213" ht="15.75" thickBot="1" x14ac:dyDescent="0.3">
      <c r="D69" s="239">
        <v>0.45833333333333298</v>
      </c>
      <c r="E69" s="245">
        <v>75.645161290322577</v>
      </c>
      <c r="F69" s="245">
        <v>105.14285714285714</v>
      </c>
      <c r="G69" s="245">
        <v>154.45161290322579</v>
      </c>
      <c r="H69" s="245">
        <v>159.96666666666667</v>
      </c>
      <c r="I69" s="245">
        <v>159.61290322580646</v>
      </c>
      <c r="J69" s="245">
        <v>163.33333333333334</v>
      </c>
      <c r="K69" s="245">
        <v>161.29032258064515</v>
      </c>
      <c r="L69" s="245">
        <v>154.74193548387098</v>
      </c>
      <c r="M69" s="245">
        <v>164.3</v>
      </c>
      <c r="N69" s="245">
        <v>150.87096774193549</v>
      </c>
      <c r="O69" s="245">
        <v>94.533333333333331</v>
      </c>
      <c r="P69" s="245">
        <v>73.258064516129039</v>
      </c>
      <c r="Q69" s="84"/>
      <c r="R69" s="66">
        <v>0.45833333333333298</v>
      </c>
      <c r="S69" s="63">
        <v>52.29032258064516</v>
      </c>
      <c r="T69" s="63">
        <v>94.178571428571431</v>
      </c>
      <c r="U69" s="63">
        <v>172.12903225806451</v>
      </c>
      <c r="V69" s="63">
        <v>241.03333333333333</v>
      </c>
      <c r="W69" s="63">
        <v>301.29032258064518</v>
      </c>
      <c r="X69" s="63">
        <v>338.76666666666665</v>
      </c>
      <c r="Y69" s="63">
        <v>323.32258064516128</v>
      </c>
      <c r="Z69" s="63">
        <v>279.90322580645159</v>
      </c>
      <c r="AA69" s="63">
        <v>216.73333333333332</v>
      </c>
      <c r="AB69" s="63">
        <v>133.64516129032259</v>
      </c>
      <c r="AC69" s="63">
        <v>76.2</v>
      </c>
      <c r="AD69" s="63">
        <v>45.12903225806452</v>
      </c>
      <c r="AE69" s="35"/>
      <c r="AF69" s="66">
        <v>0.45833333333333298</v>
      </c>
      <c r="AG69" s="63">
        <v>57.58064516129032</v>
      </c>
      <c r="AH69" s="63">
        <v>108.32142857142857</v>
      </c>
      <c r="AI69" s="63">
        <v>171.16129032258064</v>
      </c>
      <c r="AJ69" s="63">
        <v>239.66666666666666</v>
      </c>
      <c r="AK69" s="63">
        <v>277.67741935483872</v>
      </c>
      <c r="AL69" s="63">
        <v>294.36666666666667</v>
      </c>
      <c r="AM69" s="63">
        <v>284.38709677419354</v>
      </c>
      <c r="AN69" s="63">
        <v>283.32258064516128</v>
      </c>
      <c r="AO69" s="63">
        <v>217.06666666666666</v>
      </c>
      <c r="AP69" s="63">
        <v>153.32258064516128</v>
      </c>
      <c r="AQ69" s="63">
        <v>93.333333333333329</v>
      </c>
      <c r="AR69" s="63">
        <v>57.677419354838712</v>
      </c>
      <c r="AT69" s="66">
        <v>0.45833333333333298</v>
      </c>
      <c r="AU69" s="63">
        <v>56.354838709677416</v>
      </c>
      <c r="AV69" s="63">
        <v>104.46428571428571</v>
      </c>
      <c r="AW69" s="63">
        <v>180.83870967741936</v>
      </c>
      <c r="AX69" s="63">
        <v>242.1</v>
      </c>
      <c r="AY69" s="63">
        <v>284.61290322580646</v>
      </c>
      <c r="AZ69" s="63">
        <v>307.03333333333336</v>
      </c>
      <c r="BA69" s="63">
        <v>308.80645161290323</v>
      </c>
      <c r="BB69" s="63">
        <v>261.93548387096774</v>
      </c>
      <c r="BC69" s="63">
        <v>224.4</v>
      </c>
      <c r="BD69" s="63">
        <v>131</v>
      </c>
      <c r="BE69" s="63">
        <v>81.2</v>
      </c>
      <c r="BF69" s="63">
        <v>44.741935483870968</v>
      </c>
      <c r="BG69" s="35"/>
      <c r="BH69" s="66">
        <v>0.45833333333333298</v>
      </c>
      <c r="BI69" s="63">
        <v>73.387096774193552</v>
      </c>
      <c r="BJ69" s="63">
        <v>135.14285714285714</v>
      </c>
      <c r="BK69" s="63">
        <v>188.06451612903226</v>
      </c>
      <c r="BL69" s="63">
        <v>285.66666666666669</v>
      </c>
      <c r="BM69" s="63">
        <v>306.32258064516128</v>
      </c>
      <c r="BN69" s="63">
        <v>300.73333333333335</v>
      </c>
      <c r="BO69" s="63">
        <v>328.32258064516128</v>
      </c>
      <c r="BP69" s="63">
        <v>277.61290322580646</v>
      </c>
      <c r="BQ69" s="63">
        <v>235.13333333333333</v>
      </c>
      <c r="BR69" s="63">
        <v>167.32258064516128</v>
      </c>
      <c r="BS69" s="63">
        <v>101.6</v>
      </c>
      <c r="BT69" s="63">
        <v>69.967741935483872</v>
      </c>
      <c r="BU69" s="35"/>
      <c r="BV69" s="66">
        <v>0.45833333333333298</v>
      </c>
      <c r="BW69" s="63">
        <v>95.838709677419359</v>
      </c>
      <c r="BX69" s="63">
        <v>133.14285714285714</v>
      </c>
      <c r="BY69" s="63">
        <v>198.25806451612902</v>
      </c>
      <c r="BZ69" s="63">
        <v>231.53333333333333</v>
      </c>
      <c r="CA69" s="63">
        <v>266.29032258064518</v>
      </c>
      <c r="CB69" s="63">
        <v>292.83333333333331</v>
      </c>
      <c r="CC69" s="63">
        <v>295.25806451612902</v>
      </c>
      <c r="CD69" s="63">
        <v>249.96774193548387</v>
      </c>
      <c r="CE69" s="63">
        <v>227.63333333333333</v>
      </c>
      <c r="CF69" s="63">
        <v>173.74193548387098</v>
      </c>
      <c r="CG69" s="63">
        <v>120.73333333333333</v>
      </c>
      <c r="CH69" s="63">
        <v>83.58064516129032</v>
      </c>
      <c r="CI69" s="35"/>
      <c r="CJ69" s="66">
        <v>0.45833333333333298</v>
      </c>
      <c r="CK69" s="63">
        <v>33.838709677419352</v>
      </c>
      <c r="CL69" s="63">
        <v>80.535714285714292</v>
      </c>
      <c r="CM69" s="63">
        <v>116.35483870967742</v>
      </c>
      <c r="CN69" s="63">
        <v>200.53333333333333</v>
      </c>
      <c r="CO69" s="63">
        <v>251.74193548387098</v>
      </c>
      <c r="CP69" s="63">
        <v>270.73333333333335</v>
      </c>
      <c r="CQ69" s="63">
        <v>241.54838709677421</v>
      </c>
      <c r="CR69" s="63">
        <v>217.32258064516128</v>
      </c>
      <c r="CS69" s="63">
        <v>180.53333333333333</v>
      </c>
      <c r="CT69" s="63">
        <v>113.06451612903226</v>
      </c>
      <c r="CU69" s="63">
        <v>57.733333333333334</v>
      </c>
      <c r="CV69" s="63">
        <v>30.774193548387096</v>
      </c>
      <c r="CW69" s="84"/>
      <c r="DL69" s="66">
        <v>0.45833333333333298</v>
      </c>
      <c r="DM69" s="63">
        <v>68.032258064516128</v>
      </c>
      <c r="DN69" s="63">
        <v>118.89285714285714</v>
      </c>
      <c r="DO69" s="63">
        <v>198.51612903225808</v>
      </c>
      <c r="DP69" s="63">
        <v>246.36666666666667</v>
      </c>
      <c r="DQ69" s="63">
        <v>279.61290322580646</v>
      </c>
      <c r="DR69" s="63">
        <v>319.8</v>
      </c>
      <c r="DS69" s="63">
        <v>326.64516129032256</v>
      </c>
      <c r="DT69" s="63">
        <v>280.25806451612902</v>
      </c>
      <c r="DU69" s="63">
        <v>224.13333333333333</v>
      </c>
      <c r="DV69" s="63">
        <v>159.35483870967741</v>
      </c>
      <c r="DW69" s="63">
        <v>90.333333333333329</v>
      </c>
      <c r="DX69" s="63">
        <v>51</v>
      </c>
      <c r="DY69" s="84"/>
      <c r="DZ69" s="66">
        <v>0.45833333333333298</v>
      </c>
      <c r="EA69" s="86">
        <v>27.032258064516128</v>
      </c>
      <c r="EB69" s="86">
        <v>69.25</v>
      </c>
      <c r="EC69" s="86">
        <v>120.7741935483871</v>
      </c>
      <c r="ED69" s="86">
        <v>199.73333333333332</v>
      </c>
      <c r="EE69" s="86">
        <v>222.38709677419354</v>
      </c>
      <c r="EF69" s="86">
        <v>252.5</v>
      </c>
      <c r="EG69" s="86">
        <v>242.29032258064515</v>
      </c>
      <c r="EH69" s="86">
        <v>211.16129032258064</v>
      </c>
      <c r="EI69" s="86">
        <v>169.86666666666667</v>
      </c>
      <c r="EJ69" s="86">
        <v>129.64516129032259</v>
      </c>
      <c r="EK69" s="86">
        <v>76.966666666666669</v>
      </c>
      <c r="EL69" s="86">
        <v>45.41935483870968</v>
      </c>
      <c r="EM69" s="84"/>
      <c r="EN69" s="35"/>
      <c r="EO69" s="66">
        <v>0.45833333333333298</v>
      </c>
      <c r="EP69" s="63">
        <v>84.161290322580641</v>
      </c>
      <c r="EQ69" s="63">
        <v>124.71428571428571</v>
      </c>
      <c r="ER69" s="63">
        <v>208.54838709677421</v>
      </c>
      <c r="ES69" s="63">
        <v>276.2</v>
      </c>
      <c r="ET69" s="63">
        <v>281.12903225806451</v>
      </c>
      <c r="EU69" s="63">
        <v>306.86666666666667</v>
      </c>
      <c r="EV69" s="63">
        <v>291.93548387096774</v>
      </c>
      <c r="EW69" s="63">
        <v>296</v>
      </c>
      <c r="EX69" s="63">
        <v>224</v>
      </c>
      <c r="EY69" s="63">
        <v>172.38709677419354</v>
      </c>
      <c r="EZ69" s="63">
        <v>102.76666666666667</v>
      </c>
      <c r="FA69" s="63">
        <v>75.032258064516128</v>
      </c>
      <c r="FC69" s="66">
        <v>0.45833333333333298</v>
      </c>
      <c r="FD69" s="63">
        <v>34.322580645161288</v>
      </c>
      <c r="FE69" s="63">
        <v>65.892857142857139</v>
      </c>
      <c r="FF69" s="63">
        <v>123.74193548387096</v>
      </c>
      <c r="FG69" s="63">
        <v>213.13333333333333</v>
      </c>
      <c r="FH69" s="63">
        <v>255.83870967741936</v>
      </c>
      <c r="FI69" s="63">
        <v>257.3</v>
      </c>
      <c r="FJ69" s="63">
        <v>249.7741935483871</v>
      </c>
      <c r="FK69" s="63">
        <v>230.80645161290323</v>
      </c>
      <c r="FL69" s="63">
        <v>175.26666666666668</v>
      </c>
      <c r="FM69" s="63">
        <v>95.258064516129039</v>
      </c>
      <c r="FN69" s="63">
        <v>58.666666666666664</v>
      </c>
      <c r="FO69" s="63">
        <v>16.516129032258064</v>
      </c>
      <c r="FQ69" s="66">
        <v>0.45833333333333298</v>
      </c>
      <c r="FR69" s="63">
        <v>66.838709677419359</v>
      </c>
      <c r="FS69" s="63">
        <v>94.178571428571431</v>
      </c>
      <c r="FT69" s="63">
        <v>182.41935483870967</v>
      </c>
      <c r="FU69" s="63">
        <v>194.63333333333333</v>
      </c>
      <c r="FV69" s="63">
        <v>273.58064516129031</v>
      </c>
      <c r="FW69" s="63">
        <v>295.26666666666665</v>
      </c>
      <c r="FX69" s="63">
        <v>278.83870967741933</v>
      </c>
      <c r="FY69" s="63">
        <v>247.7741935483871</v>
      </c>
      <c r="FZ69" s="63">
        <v>216.5</v>
      </c>
      <c r="GA69" s="63">
        <v>150.2258064516129</v>
      </c>
      <c r="GB69" s="63">
        <v>110.76666666666667</v>
      </c>
      <c r="GC69" s="63">
        <v>70.225806451612897</v>
      </c>
      <c r="GE69" s="66">
        <v>0.45833333333333298</v>
      </c>
      <c r="GF69" s="63">
        <v>48.29032258064516</v>
      </c>
      <c r="GG69" s="63">
        <v>78.928571428571431</v>
      </c>
      <c r="GH69" s="63">
        <v>162.29032258064515</v>
      </c>
      <c r="GI69" s="63">
        <v>215.2</v>
      </c>
      <c r="GJ69" s="63">
        <v>265.06451612903226</v>
      </c>
      <c r="GK69" s="63">
        <v>267.26666666666665</v>
      </c>
      <c r="GL69" s="63">
        <v>284.96774193548384</v>
      </c>
      <c r="GM69" s="63">
        <v>255.41935483870967</v>
      </c>
      <c r="GN69" s="63">
        <v>193.8</v>
      </c>
      <c r="GO69" s="63">
        <v>130.38709677419354</v>
      </c>
      <c r="GP69" s="63">
        <v>74.2</v>
      </c>
      <c r="GQ69" s="63">
        <v>38.87096774193548</v>
      </c>
      <c r="GS69" s="66">
        <v>0.45833333333333298</v>
      </c>
      <c r="GT69" s="63">
        <v>46.806451612903224</v>
      </c>
      <c r="GU69" s="63">
        <v>92.285714285714292</v>
      </c>
      <c r="GV69" s="63">
        <v>148.90322580645162</v>
      </c>
      <c r="GW69" s="63">
        <v>203.4</v>
      </c>
      <c r="GX69" s="63">
        <v>244.7741935483871</v>
      </c>
      <c r="GY69" s="63">
        <v>249.16666666666666</v>
      </c>
      <c r="GZ69" s="63">
        <v>272.03225806451616</v>
      </c>
      <c r="HA69" s="63">
        <v>223.25806451612902</v>
      </c>
      <c r="HB69" s="63">
        <v>200.53333333333333</v>
      </c>
      <c r="HC69" s="63">
        <v>123.48387096774194</v>
      </c>
      <c r="HD69" s="63">
        <v>65.833333333333329</v>
      </c>
      <c r="HE69" s="63">
        <v>42.354838709677416</v>
      </c>
    </row>
    <row r="70" spans="4:213" ht="15.75" thickBot="1" x14ac:dyDescent="0.3">
      <c r="D70" s="239">
        <v>0.5</v>
      </c>
      <c r="E70" s="245">
        <v>84.451612903225808</v>
      </c>
      <c r="F70" s="245">
        <v>112.46428571428571</v>
      </c>
      <c r="G70" s="245">
        <v>157.16129032258064</v>
      </c>
      <c r="H70" s="245">
        <v>158.66666666666666</v>
      </c>
      <c r="I70" s="245">
        <v>161.74193548387098</v>
      </c>
      <c r="J70" s="245">
        <v>164.7</v>
      </c>
      <c r="K70" s="245">
        <v>163.54838709677421</v>
      </c>
      <c r="L70" s="245">
        <v>158.74193548387098</v>
      </c>
      <c r="M70" s="245">
        <v>159.73333333333332</v>
      </c>
      <c r="N70" s="245">
        <v>142.38709677419354</v>
      </c>
      <c r="O70" s="245">
        <v>88.066666666666663</v>
      </c>
      <c r="P70" s="245">
        <v>66.967741935483872</v>
      </c>
      <c r="Q70" s="84"/>
      <c r="R70" s="66">
        <v>0.5</v>
      </c>
      <c r="S70" s="63">
        <v>66.161290322580641</v>
      </c>
      <c r="T70" s="63">
        <v>115.39285714285714</v>
      </c>
      <c r="U70" s="63">
        <v>194.87096774193549</v>
      </c>
      <c r="V70" s="63">
        <v>280.83333333333331</v>
      </c>
      <c r="W70" s="63">
        <v>310.06451612903226</v>
      </c>
      <c r="X70" s="63">
        <v>366.3</v>
      </c>
      <c r="Y70" s="63">
        <v>341.64516129032256</v>
      </c>
      <c r="Z70" s="63">
        <v>296.16129032258067</v>
      </c>
      <c r="AA70" s="63">
        <v>230.76666666666668</v>
      </c>
      <c r="AB70" s="63">
        <v>151.54838709677421</v>
      </c>
      <c r="AC70" s="63">
        <v>86.566666666666663</v>
      </c>
      <c r="AD70" s="63">
        <v>54.87096774193548</v>
      </c>
      <c r="AE70" s="35"/>
      <c r="AF70" s="66">
        <v>0.5</v>
      </c>
      <c r="AG70" s="63">
        <v>76.129032258064512</v>
      </c>
      <c r="AH70" s="63">
        <v>120.57142857142857</v>
      </c>
      <c r="AI70" s="63">
        <v>196.41935483870967</v>
      </c>
      <c r="AJ70" s="63">
        <v>252.73333333333332</v>
      </c>
      <c r="AK70" s="63">
        <v>283.25806451612902</v>
      </c>
      <c r="AL70" s="63">
        <v>297.83333333333331</v>
      </c>
      <c r="AM70" s="63">
        <v>298.74193548387098</v>
      </c>
      <c r="AN70" s="63">
        <v>312.48387096774195</v>
      </c>
      <c r="AO70" s="63">
        <v>236.3</v>
      </c>
      <c r="AP70" s="63">
        <v>175.38709677419354</v>
      </c>
      <c r="AQ70" s="63">
        <v>104.76666666666667</v>
      </c>
      <c r="AR70" s="63">
        <v>69.354838709677423</v>
      </c>
      <c r="AT70" s="66">
        <v>0.5</v>
      </c>
      <c r="AU70" s="63">
        <v>75.741935483870961</v>
      </c>
      <c r="AV70" s="63">
        <v>126.32142857142857</v>
      </c>
      <c r="AW70" s="63">
        <v>210.96774193548387</v>
      </c>
      <c r="AX70" s="63">
        <v>270.46666666666664</v>
      </c>
      <c r="AY70" s="63">
        <v>325.64516129032256</v>
      </c>
      <c r="AZ70" s="63">
        <v>326.63333333333333</v>
      </c>
      <c r="BA70" s="63">
        <v>337.03225806451616</v>
      </c>
      <c r="BB70" s="63">
        <v>289.12903225806451</v>
      </c>
      <c r="BC70" s="63">
        <v>240.9</v>
      </c>
      <c r="BD70" s="63">
        <v>156.83870967741936</v>
      </c>
      <c r="BE70" s="63">
        <v>94.2</v>
      </c>
      <c r="BF70" s="63">
        <v>65.032258064516128</v>
      </c>
      <c r="BG70" s="35"/>
      <c r="BH70" s="66">
        <v>0.5</v>
      </c>
      <c r="BI70" s="63">
        <v>91.064516129032256</v>
      </c>
      <c r="BJ70" s="63">
        <v>157.67857142857142</v>
      </c>
      <c r="BK70" s="63">
        <v>216.38709677419354</v>
      </c>
      <c r="BL70" s="63">
        <v>303.56666666666666</v>
      </c>
      <c r="BM70" s="63">
        <v>339.48387096774195</v>
      </c>
      <c r="BN70" s="63">
        <v>333.73333333333335</v>
      </c>
      <c r="BO70" s="63">
        <v>329.64516129032256</v>
      </c>
      <c r="BP70" s="63">
        <v>311.61290322580646</v>
      </c>
      <c r="BQ70" s="63">
        <v>257.43333333333334</v>
      </c>
      <c r="BR70" s="63">
        <v>190.32258064516128</v>
      </c>
      <c r="BS70" s="63">
        <v>127.66666666666667</v>
      </c>
      <c r="BT70" s="63">
        <v>85.612903225806448</v>
      </c>
      <c r="BU70" s="35"/>
      <c r="BV70" s="66">
        <v>0.5</v>
      </c>
      <c r="BW70" s="63">
        <v>115.35483870967742</v>
      </c>
      <c r="BX70" s="63">
        <v>152.07142857142858</v>
      </c>
      <c r="BY70" s="63">
        <v>207.80645161290323</v>
      </c>
      <c r="BZ70" s="63">
        <v>223.9</v>
      </c>
      <c r="CA70" s="63">
        <v>279.22580645161293</v>
      </c>
      <c r="CB70" s="63">
        <v>323.5</v>
      </c>
      <c r="CC70" s="63">
        <v>300.80645161290323</v>
      </c>
      <c r="CD70" s="63">
        <v>277.06451612903226</v>
      </c>
      <c r="CE70" s="63">
        <v>243.46666666666667</v>
      </c>
      <c r="CF70" s="63">
        <v>179.29032258064515</v>
      </c>
      <c r="CG70" s="63">
        <v>132.83333333333334</v>
      </c>
      <c r="CH70" s="63">
        <v>97.838709677419359</v>
      </c>
      <c r="CI70" s="35"/>
      <c r="CJ70" s="66">
        <v>0.5</v>
      </c>
      <c r="CK70" s="63">
        <v>55.12903225806452</v>
      </c>
      <c r="CL70" s="63">
        <v>106.78571428571429</v>
      </c>
      <c r="CM70" s="63">
        <v>147.45161290322579</v>
      </c>
      <c r="CN70" s="63">
        <v>220.93333333333334</v>
      </c>
      <c r="CO70" s="63">
        <v>272.83870967741933</v>
      </c>
      <c r="CP70" s="63">
        <v>294.83333333333331</v>
      </c>
      <c r="CQ70" s="63">
        <v>270.12903225806451</v>
      </c>
      <c r="CR70" s="63">
        <v>234.67741935483872</v>
      </c>
      <c r="CS70" s="63">
        <v>195.43333333333334</v>
      </c>
      <c r="CT70" s="63">
        <v>128.58064516129033</v>
      </c>
      <c r="CU70" s="63">
        <v>74.433333333333337</v>
      </c>
      <c r="CV70" s="63">
        <v>51.838709677419352</v>
      </c>
      <c r="CW70" s="84"/>
      <c r="DL70" s="66">
        <v>0.5</v>
      </c>
      <c r="DM70" s="63">
        <v>83.935483870967744</v>
      </c>
      <c r="DN70" s="63">
        <v>143.96428571428572</v>
      </c>
      <c r="DO70" s="63">
        <v>224.67741935483872</v>
      </c>
      <c r="DP70" s="63">
        <v>263.86666666666667</v>
      </c>
      <c r="DQ70" s="63">
        <v>289.51612903225805</v>
      </c>
      <c r="DR70" s="63">
        <v>320.73333333333335</v>
      </c>
      <c r="DS70" s="63">
        <v>345</v>
      </c>
      <c r="DT70" s="63">
        <v>299.19354838709677</v>
      </c>
      <c r="DU70" s="63">
        <v>241.73333333333332</v>
      </c>
      <c r="DV70" s="63">
        <v>181.25806451612902</v>
      </c>
      <c r="DW70" s="63">
        <v>96.86666666666666</v>
      </c>
      <c r="DX70" s="63">
        <v>67.225806451612897</v>
      </c>
      <c r="DY70" s="84"/>
      <c r="DZ70" s="66">
        <v>0.5</v>
      </c>
      <c r="EA70" s="86">
        <v>44.322580645161288</v>
      </c>
      <c r="EB70" s="86">
        <v>84.285714285714292</v>
      </c>
      <c r="EC70" s="86">
        <v>152.48387096774192</v>
      </c>
      <c r="ED70" s="86">
        <v>210.7</v>
      </c>
      <c r="EE70" s="86">
        <v>238.70967741935485</v>
      </c>
      <c r="EF70" s="86">
        <v>263.93333333333334</v>
      </c>
      <c r="EG70" s="86">
        <v>266</v>
      </c>
      <c r="EH70" s="86">
        <v>227.80645161290323</v>
      </c>
      <c r="EI70" s="86">
        <v>192.3</v>
      </c>
      <c r="EJ70" s="86">
        <v>128.54838709677421</v>
      </c>
      <c r="EK70" s="86">
        <v>83.833333333333329</v>
      </c>
      <c r="EL70" s="86">
        <v>51.967741935483872</v>
      </c>
      <c r="EM70" s="84"/>
      <c r="EN70" s="35"/>
      <c r="EO70" s="66">
        <v>0.5</v>
      </c>
      <c r="EP70" s="63">
        <v>94.483870967741936</v>
      </c>
      <c r="EQ70" s="63">
        <v>140</v>
      </c>
      <c r="ER70" s="63">
        <v>227.83870967741936</v>
      </c>
      <c r="ES70" s="63">
        <v>280.96666666666664</v>
      </c>
      <c r="ET70" s="63">
        <v>295.51612903225805</v>
      </c>
      <c r="EU70" s="63">
        <v>321.73333333333335</v>
      </c>
      <c r="EV70" s="63">
        <v>312.51612903225805</v>
      </c>
      <c r="EW70" s="63">
        <v>304.90322580645159</v>
      </c>
      <c r="EX70" s="63">
        <v>242.83333333333334</v>
      </c>
      <c r="EY70" s="63">
        <v>180.58064516129033</v>
      </c>
      <c r="EZ70" s="63">
        <v>112.46666666666667</v>
      </c>
      <c r="FA70" s="63">
        <v>87.387096774193552</v>
      </c>
      <c r="FC70" s="66">
        <v>0.5</v>
      </c>
      <c r="FD70" s="63">
        <v>47.774193548387096</v>
      </c>
      <c r="FE70" s="63">
        <v>78.5</v>
      </c>
      <c r="FF70" s="63">
        <v>130.06451612903226</v>
      </c>
      <c r="FG70" s="63">
        <v>220.8</v>
      </c>
      <c r="FH70" s="63">
        <v>269.41935483870969</v>
      </c>
      <c r="FI70" s="63">
        <v>271.76666666666665</v>
      </c>
      <c r="FJ70" s="63">
        <v>269.48387096774195</v>
      </c>
      <c r="FK70" s="63">
        <v>246.96774193548387</v>
      </c>
      <c r="FL70" s="63">
        <v>186.66666666666666</v>
      </c>
      <c r="FM70" s="63">
        <v>106.06451612903226</v>
      </c>
      <c r="FN70" s="63">
        <v>68.13333333333334</v>
      </c>
      <c r="FO70" s="63">
        <v>22.483870967741936</v>
      </c>
      <c r="FQ70" s="66">
        <v>0.5</v>
      </c>
      <c r="FR70" s="63">
        <v>82.645161290322577</v>
      </c>
      <c r="FS70" s="63">
        <v>112.89285714285714</v>
      </c>
      <c r="FT70" s="63">
        <v>204.03225806451613</v>
      </c>
      <c r="FU70" s="63">
        <v>227.3</v>
      </c>
      <c r="FV70" s="63">
        <v>295.22580645161293</v>
      </c>
      <c r="FW70" s="63">
        <v>295.5</v>
      </c>
      <c r="FX70" s="63">
        <v>306.80645161290323</v>
      </c>
      <c r="FY70" s="63">
        <v>268.06451612903226</v>
      </c>
      <c r="FZ70" s="63">
        <v>224.83333333333334</v>
      </c>
      <c r="GA70" s="63">
        <v>142.35483870967741</v>
      </c>
      <c r="GB70" s="63">
        <v>114.5</v>
      </c>
      <c r="GC70" s="63">
        <v>83.516129032258064</v>
      </c>
      <c r="GE70" s="66">
        <v>0.5</v>
      </c>
      <c r="GF70" s="63">
        <v>70.58064516129032</v>
      </c>
      <c r="GG70" s="63">
        <v>102.21428571428571</v>
      </c>
      <c r="GH70" s="63">
        <v>187.61290322580646</v>
      </c>
      <c r="GI70" s="63">
        <v>237.4</v>
      </c>
      <c r="GJ70" s="63">
        <v>295.64516129032256</v>
      </c>
      <c r="GK70" s="63">
        <v>308.33333333333331</v>
      </c>
      <c r="GL70" s="63">
        <v>306.51612903225805</v>
      </c>
      <c r="GM70" s="63">
        <v>277.54838709677421</v>
      </c>
      <c r="GN70" s="63">
        <v>217.46666666666667</v>
      </c>
      <c r="GO70" s="63">
        <v>150.74193548387098</v>
      </c>
      <c r="GP70" s="63">
        <v>90.933333333333337</v>
      </c>
      <c r="GQ70" s="63">
        <v>60.064516129032256</v>
      </c>
      <c r="GS70" s="66">
        <v>0.5</v>
      </c>
      <c r="GT70" s="63">
        <v>64.483870967741936</v>
      </c>
      <c r="GU70" s="63">
        <v>101.07142857142857</v>
      </c>
      <c r="GV70" s="63">
        <v>169.06451612903226</v>
      </c>
      <c r="GW70" s="63">
        <v>217.96666666666667</v>
      </c>
      <c r="GX70" s="63">
        <v>272.83870967741933</v>
      </c>
      <c r="GY70" s="63">
        <v>263.73333333333335</v>
      </c>
      <c r="GZ70" s="63">
        <v>284.19354838709677</v>
      </c>
      <c r="HA70" s="63">
        <v>242.67741935483872</v>
      </c>
      <c r="HB70" s="63">
        <v>204.9</v>
      </c>
      <c r="HC70" s="63">
        <v>127.3225806451613</v>
      </c>
      <c r="HD70" s="63">
        <v>75.266666666666666</v>
      </c>
      <c r="HE70" s="63">
        <v>49.29032258064516</v>
      </c>
    </row>
    <row r="71" spans="4:213" ht="15.75" thickBot="1" x14ac:dyDescent="0.3">
      <c r="D71" s="239">
        <v>0.54166666666666696</v>
      </c>
      <c r="E71" s="245">
        <v>80.258064516129039</v>
      </c>
      <c r="F71" s="245">
        <v>110.92857142857143</v>
      </c>
      <c r="G71" s="245">
        <v>153.61290322580646</v>
      </c>
      <c r="H71" s="245">
        <v>168.06666666666666</v>
      </c>
      <c r="I71" s="245">
        <v>159.32258064516128</v>
      </c>
      <c r="J71" s="245">
        <v>162.73333333333332</v>
      </c>
      <c r="K71" s="245">
        <v>162.19354838709677</v>
      </c>
      <c r="L71" s="245">
        <v>174.70967741935485</v>
      </c>
      <c r="M71" s="245">
        <v>141.76666666666668</v>
      </c>
      <c r="N71" s="245">
        <v>123.45161290322581</v>
      </c>
      <c r="O71" s="245">
        <v>68.966666666666669</v>
      </c>
      <c r="P71" s="245">
        <v>48.161290322580648</v>
      </c>
      <c r="Q71" s="84"/>
      <c r="R71" s="66">
        <v>0.54166666666666696</v>
      </c>
      <c r="S71" s="63">
        <v>69.290322580645167</v>
      </c>
      <c r="T71" s="63">
        <v>121.71428571428571</v>
      </c>
      <c r="U71" s="63">
        <v>195.06451612903226</v>
      </c>
      <c r="V71" s="63">
        <v>292.66666666666669</v>
      </c>
      <c r="W71" s="63">
        <v>318.16129032258067</v>
      </c>
      <c r="X71" s="63">
        <v>342.1</v>
      </c>
      <c r="Y71" s="63">
        <v>335.93548387096774</v>
      </c>
      <c r="Z71" s="63">
        <v>286.54838709677421</v>
      </c>
      <c r="AA71" s="63">
        <v>238.26666666666668</v>
      </c>
      <c r="AB71" s="63">
        <v>157.25806451612902</v>
      </c>
      <c r="AC71" s="63">
        <v>84.6</v>
      </c>
      <c r="AD71" s="63">
        <v>54.87096774193548</v>
      </c>
      <c r="AE71" s="35"/>
      <c r="AF71" s="66">
        <v>0.54166666666666696</v>
      </c>
      <c r="AG71" s="63">
        <v>85.387096774193552</v>
      </c>
      <c r="AH71" s="63">
        <v>125.14285714285714</v>
      </c>
      <c r="AI71" s="63">
        <v>207.2258064516129</v>
      </c>
      <c r="AJ71" s="63">
        <v>253.83333333333334</v>
      </c>
      <c r="AK71" s="63">
        <v>310.54838709677421</v>
      </c>
      <c r="AL71" s="63">
        <v>321.46666666666664</v>
      </c>
      <c r="AM71" s="63">
        <v>314.80645161290323</v>
      </c>
      <c r="AN71" s="63">
        <v>304.03225806451616</v>
      </c>
      <c r="AO71" s="63">
        <v>243.16666666666666</v>
      </c>
      <c r="AP71" s="63">
        <v>161.96774193548387</v>
      </c>
      <c r="AQ71" s="63">
        <v>104.73333333333333</v>
      </c>
      <c r="AR71" s="63">
        <v>76.258064516129039</v>
      </c>
      <c r="AT71" s="66">
        <v>0.54166666666666696</v>
      </c>
      <c r="AU71" s="63">
        <v>87.387096774193552</v>
      </c>
      <c r="AV71" s="63">
        <v>129.53571428571428</v>
      </c>
      <c r="AW71" s="63">
        <v>223.29032258064515</v>
      </c>
      <c r="AX71" s="63">
        <v>277.56666666666666</v>
      </c>
      <c r="AY71" s="63">
        <v>312.48387096774195</v>
      </c>
      <c r="AZ71" s="63">
        <v>333.6</v>
      </c>
      <c r="BA71" s="63">
        <v>331.54838709677421</v>
      </c>
      <c r="BB71" s="63">
        <v>314.22580645161293</v>
      </c>
      <c r="BC71" s="63">
        <v>231</v>
      </c>
      <c r="BD71" s="63">
        <v>155.54838709677421</v>
      </c>
      <c r="BE71" s="63">
        <v>95.3</v>
      </c>
      <c r="BF71" s="63">
        <v>72.451612903225808</v>
      </c>
      <c r="BG71" s="35"/>
      <c r="BH71" s="66">
        <v>0.54166666666666696</v>
      </c>
      <c r="BI71" s="63">
        <v>100.96774193548387</v>
      </c>
      <c r="BJ71" s="63">
        <v>163.07142857142858</v>
      </c>
      <c r="BK71" s="63">
        <v>225.58064516129033</v>
      </c>
      <c r="BL71" s="63">
        <v>291.56666666666666</v>
      </c>
      <c r="BM71" s="63">
        <v>325.96774193548384</v>
      </c>
      <c r="BN71" s="63">
        <v>331.73333333333335</v>
      </c>
      <c r="BO71" s="63">
        <v>337.74193548387098</v>
      </c>
      <c r="BP71" s="63">
        <v>309.22580645161293</v>
      </c>
      <c r="BQ71" s="63">
        <v>261.63333333333333</v>
      </c>
      <c r="BR71" s="63">
        <v>198.48387096774192</v>
      </c>
      <c r="BS71" s="63">
        <v>130.26666666666668</v>
      </c>
      <c r="BT71" s="63">
        <v>89.064516129032256</v>
      </c>
      <c r="BU71" s="35"/>
      <c r="BV71" s="66">
        <v>0.54166666666666696</v>
      </c>
      <c r="BW71" s="63">
        <v>125.54838709677419</v>
      </c>
      <c r="BX71" s="63">
        <v>152.92857142857142</v>
      </c>
      <c r="BY71" s="63">
        <v>218.7741935483871</v>
      </c>
      <c r="BZ71" s="63">
        <v>228.66666666666666</v>
      </c>
      <c r="CA71" s="63">
        <v>283.54838709677421</v>
      </c>
      <c r="CB71" s="63">
        <v>299.10000000000002</v>
      </c>
      <c r="CC71" s="63">
        <v>293.22580645161293</v>
      </c>
      <c r="CD71" s="63">
        <v>283.90322580645159</v>
      </c>
      <c r="CE71" s="63">
        <v>262.53333333333336</v>
      </c>
      <c r="CF71" s="63">
        <v>189.2258064516129</v>
      </c>
      <c r="CG71" s="63">
        <v>136.9</v>
      </c>
      <c r="CH71" s="63">
        <v>100.61290322580645</v>
      </c>
      <c r="CI71" s="35"/>
      <c r="CJ71" s="66">
        <v>0.54166666666666696</v>
      </c>
      <c r="CK71" s="63">
        <v>68.193548387096769</v>
      </c>
      <c r="CL71" s="63">
        <v>112.17857142857143</v>
      </c>
      <c r="CM71" s="63">
        <v>166.45161290322579</v>
      </c>
      <c r="CN71" s="63">
        <v>218.16666666666666</v>
      </c>
      <c r="CO71" s="63">
        <v>290.19354838709677</v>
      </c>
      <c r="CP71" s="63">
        <v>296.2</v>
      </c>
      <c r="CQ71" s="63">
        <v>278.32258064516128</v>
      </c>
      <c r="CR71" s="63">
        <v>251.83870967741936</v>
      </c>
      <c r="CS71" s="63">
        <v>199</v>
      </c>
      <c r="CT71" s="63">
        <v>132.19354838709677</v>
      </c>
      <c r="CU71" s="63">
        <v>84.266666666666666</v>
      </c>
      <c r="CV71" s="63">
        <v>58.612903225806448</v>
      </c>
      <c r="CW71" s="84"/>
      <c r="DL71" s="66">
        <v>0.54166666666666696</v>
      </c>
      <c r="DM71" s="63">
        <v>85.709677419354833</v>
      </c>
      <c r="DN71" s="63">
        <v>143.92857142857142</v>
      </c>
      <c r="DO71" s="63">
        <v>211.96774193548387</v>
      </c>
      <c r="DP71" s="63">
        <v>278.13333333333333</v>
      </c>
      <c r="DQ71" s="63">
        <v>289.38709677419354</v>
      </c>
      <c r="DR71" s="63">
        <v>319.73333333333335</v>
      </c>
      <c r="DS71" s="63">
        <v>344.35483870967744</v>
      </c>
      <c r="DT71" s="63">
        <v>297.32258064516128</v>
      </c>
      <c r="DU71" s="63">
        <v>247.2</v>
      </c>
      <c r="DV71" s="63">
        <v>171.93548387096774</v>
      </c>
      <c r="DW71" s="63">
        <v>101.16666666666667</v>
      </c>
      <c r="DX71" s="63">
        <v>72.258064516129039</v>
      </c>
      <c r="DY71" s="84"/>
      <c r="DZ71" s="66">
        <v>0.54166666666666696</v>
      </c>
      <c r="EA71" s="86">
        <v>56.41935483870968</v>
      </c>
      <c r="EB71" s="86">
        <v>104.17857142857143</v>
      </c>
      <c r="EC71" s="86">
        <v>156.12903225806451</v>
      </c>
      <c r="ED71" s="86">
        <v>220.43333333333334</v>
      </c>
      <c r="EE71" s="86">
        <v>256.25806451612902</v>
      </c>
      <c r="EF71" s="86">
        <v>268.53333333333336</v>
      </c>
      <c r="EG71" s="86">
        <v>286.48387096774195</v>
      </c>
      <c r="EH71" s="86">
        <v>243</v>
      </c>
      <c r="EI71" s="86">
        <v>186.7</v>
      </c>
      <c r="EJ71" s="86">
        <v>118.74193548387096</v>
      </c>
      <c r="EK71" s="86">
        <v>78.599999999999994</v>
      </c>
      <c r="EL71" s="86">
        <v>47.806451612903224</v>
      </c>
      <c r="EM71" s="84"/>
      <c r="EN71" s="35"/>
      <c r="EO71" s="66">
        <v>0.54166666666666696</v>
      </c>
      <c r="EP71" s="63">
        <v>90.967741935483872</v>
      </c>
      <c r="EQ71" s="63">
        <v>142.85714285714286</v>
      </c>
      <c r="ER71" s="63">
        <v>240.64516129032259</v>
      </c>
      <c r="ES71" s="63">
        <v>281.2</v>
      </c>
      <c r="ET71" s="63">
        <v>275.16129032258067</v>
      </c>
      <c r="EU71" s="63">
        <v>317.8</v>
      </c>
      <c r="EV71" s="63">
        <v>316.32258064516128</v>
      </c>
      <c r="EW71" s="63">
        <v>298.51612903225805</v>
      </c>
      <c r="EX71" s="63">
        <v>236.8</v>
      </c>
      <c r="EY71" s="63">
        <v>175.45161290322579</v>
      </c>
      <c r="EZ71" s="63">
        <v>107.86666666666666</v>
      </c>
      <c r="FA71" s="63">
        <v>84.225806451612897</v>
      </c>
      <c r="FC71" s="66">
        <v>0.54166666666666696</v>
      </c>
      <c r="FD71" s="63">
        <v>50.903225806451616</v>
      </c>
      <c r="FE71" s="63">
        <v>79.535714285714292</v>
      </c>
      <c r="FF71" s="63">
        <v>132.64516129032259</v>
      </c>
      <c r="FG71" s="63">
        <v>209.13333333333333</v>
      </c>
      <c r="FH71" s="63">
        <v>270.16129032258067</v>
      </c>
      <c r="FI71" s="63">
        <v>276.96666666666664</v>
      </c>
      <c r="FJ71" s="63">
        <v>277.16129032258067</v>
      </c>
      <c r="FK71" s="63">
        <v>240.58064516129033</v>
      </c>
      <c r="FL71" s="63">
        <v>179.73333333333332</v>
      </c>
      <c r="FM71" s="63">
        <v>105.09677419354838</v>
      </c>
      <c r="FN71" s="63">
        <v>66.933333333333337</v>
      </c>
      <c r="FO71" s="63">
        <v>21.677419354838708</v>
      </c>
      <c r="FQ71" s="66">
        <v>0.54166666666666696</v>
      </c>
      <c r="FR71" s="63">
        <v>87.161290322580641</v>
      </c>
      <c r="FS71" s="63">
        <v>127.67857142857143</v>
      </c>
      <c r="FT71" s="63">
        <v>202.58064516129033</v>
      </c>
      <c r="FU71" s="63">
        <v>231.4</v>
      </c>
      <c r="FV71" s="63">
        <v>306.22580645161293</v>
      </c>
      <c r="FW71" s="63">
        <v>291.06666666666666</v>
      </c>
      <c r="FX71" s="63">
        <v>323.32258064516128</v>
      </c>
      <c r="FY71" s="63">
        <v>269.09677419354841</v>
      </c>
      <c r="FZ71" s="63">
        <v>212.46666666666667</v>
      </c>
      <c r="GA71" s="63">
        <v>139.70967741935485</v>
      </c>
      <c r="GB71" s="63">
        <v>125.96666666666667</v>
      </c>
      <c r="GC71" s="63">
        <v>87.161290322580641</v>
      </c>
      <c r="GE71" s="66">
        <v>0.54166666666666696</v>
      </c>
      <c r="GF71" s="63">
        <v>75.903225806451616</v>
      </c>
      <c r="GG71" s="63">
        <v>108.21428571428571</v>
      </c>
      <c r="GH71" s="63">
        <v>200.29032258064515</v>
      </c>
      <c r="GI71" s="63">
        <v>249.36666666666667</v>
      </c>
      <c r="GJ71" s="63">
        <v>302.03225806451616</v>
      </c>
      <c r="GK71" s="63">
        <v>323.43333333333334</v>
      </c>
      <c r="GL71" s="63">
        <v>320.70967741935482</v>
      </c>
      <c r="GM71" s="63">
        <v>286.67741935483872</v>
      </c>
      <c r="GN71" s="63">
        <v>211.8</v>
      </c>
      <c r="GO71" s="63">
        <v>156.61290322580646</v>
      </c>
      <c r="GP71" s="63">
        <v>95.066666666666663</v>
      </c>
      <c r="GQ71" s="63">
        <v>69.774193548387103</v>
      </c>
      <c r="GS71" s="66">
        <v>0.54166666666666696</v>
      </c>
      <c r="GT71" s="63">
        <v>71.258064516129039</v>
      </c>
      <c r="GU71" s="63">
        <v>118.75</v>
      </c>
      <c r="GV71" s="63">
        <v>184.06451612903226</v>
      </c>
      <c r="GW71" s="63">
        <v>223.73333333333332</v>
      </c>
      <c r="GX71" s="63">
        <v>258.64516129032256</v>
      </c>
      <c r="GY71" s="63">
        <v>281.83333333333331</v>
      </c>
      <c r="GZ71" s="63">
        <v>297.35483870967744</v>
      </c>
      <c r="HA71" s="63">
        <v>256.38709677419354</v>
      </c>
      <c r="HB71" s="63">
        <v>207.13333333333333</v>
      </c>
      <c r="HC71" s="63">
        <v>126.2258064516129</v>
      </c>
      <c r="HD71" s="63">
        <v>83.533333333333331</v>
      </c>
      <c r="HE71" s="63">
        <v>55.451612903225808</v>
      </c>
    </row>
    <row r="72" spans="4:213" ht="15.75" thickBot="1" x14ac:dyDescent="0.3">
      <c r="D72" s="239">
        <v>0.58333333333333304</v>
      </c>
      <c r="E72" s="245">
        <v>63.29032258064516</v>
      </c>
      <c r="F72" s="245">
        <v>100.85714285714286</v>
      </c>
      <c r="G72" s="245">
        <v>139.48387096774192</v>
      </c>
      <c r="H72" s="245">
        <v>165.5</v>
      </c>
      <c r="I72" s="245">
        <v>154.7741935483871</v>
      </c>
      <c r="J72" s="245">
        <v>157.56666666666666</v>
      </c>
      <c r="K72" s="245">
        <v>157.48387096774192</v>
      </c>
      <c r="L72" s="245">
        <v>166.45161290322579</v>
      </c>
      <c r="M72" s="245">
        <v>126.6</v>
      </c>
      <c r="N72" s="245">
        <v>92.193548387096769</v>
      </c>
      <c r="O72" s="245">
        <v>36</v>
      </c>
      <c r="P72" s="245">
        <v>14.548387096774194</v>
      </c>
      <c r="Q72" s="84"/>
      <c r="R72" s="66">
        <v>0.58333333333333304</v>
      </c>
      <c r="S72" s="63">
        <v>61.838709677419352</v>
      </c>
      <c r="T72" s="63">
        <v>111.71428571428571</v>
      </c>
      <c r="U72" s="63">
        <v>182.64516129032259</v>
      </c>
      <c r="V72" s="63">
        <v>266</v>
      </c>
      <c r="W72" s="63">
        <v>300.45161290322579</v>
      </c>
      <c r="X72" s="63">
        <v>327.06666666666666</v>
      </c>
      <c r="Y72" s="63">
        <v>317.41935483870969</v>
      </c>
      <c r="Z72" s="63">
        <v>278.03225806451616</v>
      </c>
      <c r="AA72" s="63">
        <v>220.4</v>
      </c>
      <c r="AB72" s="63">
        <v>140.58064516129033</v>
      </c>
      <c r="AC72" s="63">
        <v>72.733333333333334</v>
      </c>
      <c r="AD72" s="63">
        <v>44.838709677419352</v>
      </c>
      <c r="AE72" s="35"/>
      <c r="AF72" s="66">
        <v>0.58333333333333304</v>
      </c>
      <c r="AG72" s="63">
        <v>78.612903225806448</v>
      </c>
      <c r="AH72" s="63">
        <v>115.32142857142857</v>
      </c>
      <c r="AI72" s="63">
        <v>187.2258064516129</v>
      </c>
      <c r="AJ72" s="63">
        <v>235.4</v>
      </c>
      <c r="AK72" s="63">
        <v>298.41935483870969</v>
      </c>
      <c r="AL72" s="63">
        <v>314.86666666666667</v>
      </c>
      <c r="AM72" s="63">
        <v>285.35483870967744</v>
      </c>
      <c r="AN72" s="63">
        <v>276.58064516129031</v>
      </c>
      <c r="AO72" s="63">
        <v>219.8</v>
      </c>
      <c r="AP72" s="63">
        <v>144.48387096774192</v>
      </c>
      <c r="AQ72" s="63">
        <v>90.3</v>
      </c>
      <c r="AR72" s="63">
        <v>64.064516129032256</v>
      </c>
      <c r="AT72" s="66">
        <v>0.58333333333333304</v>
      </c>
      <c r="AU72" s="63">
        <v>79.451612903225808</v>
      </c>
      <c r="AV72" s="63">
        <v>127.92857142857143</v>
      </c>
      <c r="AW72" s="63">
        <v>209.38709677419354</v>
      </c>
      <c r="AX72" s="63">
        <v>256.96666666666664</v>
      </c>
      <c r="AY72" s="63">
        <v>306.48387096774195</v>
      </c>
      <c r="AZ72" s="63">
        <v>331.2</v>
      </c>
      <c r="BA72" s="63">
        <v>319.83870967741933</v>
      </c>
      <c r="BB72" s="63">
        <v>295.06451612903226</v>
      </c>
      <c r="BC72" s="63">
        <v>224.86666666666667</v>
      </c>
      <c r="BD72" s="63">
        <v>140.87096774193549</v>
      </c>
      <c r="BE72" s="63">
        <v>83.933333333333337</v>
      </c>
      <c r="BF72" s="63">
        <v>60.387096774193552</v>
      </c>
      <c r="BG72" s="35"/>
      <c r="BH72" s="66">
        <v>0.58333333333333304</v>
      </c>
      <c r="BI72" s="63">
        <v>90.322580645161295</v>
      </c>
      <c r="BJ72" s="63">
        <v>148.60714285714286</v>
      </c>
      <c r="BK72" s="63">
        <v>211.93548387096774</v>
      </c>
      <c r="BL72" s="63">
        <v>275.86666666666667</v>
      </c>
      <c r="BM72" s="63">
        <v>304.83870967741933</v>
      </c>
      <c r="BN72" s="63">
        <v>309.56666666666666</v>
      </c>
      <c r="BO72" s="63">
        <v>317.90322580645159</v>
      </c>
      <c r="BP72" s="63">
        <v>320.12903225806451</v>
      </c>
      <c r="BQ72" s="63">
        <v>245.3</v>
      </c>
      <c r="BR72" s="63">
        <v>165.93548387096774</v>
      </c>
      <c r="BS72" s="63">
        <v>109.36666666666666</v>
      </c>
      <c r="BT72" s="63">
        <v>69.806451612903231</v>
      </c>
      <c r="BU72" s="35"/>
      <c r="BV72" s="66">
        <v>0.58333333333333304</v>
      </c>
      <c r="BW72" s="63">
        <v>108.58064516129032</v>
      </c>
      <c r="BX72" s="63">
        <v>139.82142857142858</v>
      </c>
      <c r="BY72" s="63">
        <v>202.03225806451613</v>
      </c>
      <c r="BZ72" s="63">
        <v>233.1</v>
      </c>
      <c r="CA72" s="63">
        <v>270.61290322580646</v>
      </c>
      <c r="CB72" s="63">
        <v>279.76666666666665</v>
      </c>
      <c r="CC72" s="63">
        <v>276.87096774193549</v>
      </c>
      <c r="CD72" s="63">
        <v>267.35483870967744</v>
      </c>
      <c r="CE72" s="63">
        <v>222.9</v>
      </c>
      <c r="CF72" s="63">
        <v>172.70967741935485</v>
      </c>
      <c r="CG72" s="63">
        <v>114.63333333333334</v>
      </c>
      <c r="CH72" s="63">
        <v>85.838709677419359</v>
      </c>
      <c r="CI72" s="35"/>
      <c r="CJ72" s="66">
        <v>0.58333333333333304</v>
      </c>
      <c r="CK72" s="63">
        <v>66.483870967741936</v>
      </c>
      <c r="CL72" s="63">
        <v>108.96428571428571</v>
      </c>
      <c r="CM72" s="63">
        <v>166.35483870967741</v>
      </c>
      <c r="CN72" s="63">
        <v>213.93333333333334</v>
      </c>
      <c r="CO72" s="63">
        <v>291</v>
      </c>
      <c r="CP72" s="63">
        <v>281.03333333333336</v>
      </c>
      <c r="CQ72" s="63">
        <v>261.32258064516128</v>
      </c>
      <c r="CR72" s="63">
        <v>255.87096774193549</v>
      </c>
      <c r="CS72" s="63">
        <v>194.9</v>
      </c>
      <c r="CT72" s="63">
        <v>131</v>
      </c>
      <c r="CU72" s="63">
        <v>78.3</v>
      </c>
      <c r="CV72" s="63">
        <v>55.838709677419352</v>
      </c>
      <c r="CW72" s="84"/>
      <c r="DL72" s="66">
        <v>0.58333333333333304</v>
      </c>
      <c r="DM72" s="63">
        <v>76.967741935483872</v>
      </c>
      <c r="DN72" s="63">
        <v>132.42857142857142</v>
      </c>
      <c r="DO72" s="63">
        <v>198.41935483870967</v>
      </c>
      <c r="DP72" s="63">
        <v>254.76666666666668</v>
      </c>
      <c r="DQ72" s="63">
        <v>291.29032258064518</v>
      </c>
      <c r="DR72" s="63">
        <v>314.2</v>
      </c>
      <c r="DS72" s="63">
        <v>323.32258064516128</v>
      </c>
      <c r="DT72" s="63">
        <v>259.45161290322579</v>
      </c>
      <c r="DU72" s="63">
        <v>239.56666666666666</v>
      </c>
      <c r="DV72" s="63">
        <v>142.80645161290323</v>
      </c>
      <c r="DW72" s="63">
        <v>85</v>
      </c>
      <c r="DX72" s="63">
        <v>56.774193548387096</v>
      </c>
      <c r="DY72" s="84"/>
      <c r="DZ72" s="66">
        <v>0.58333333333333304</v>
      </c>
      <c r="EA72" s="86">
        <v>58.096774193548384</v>
      </c>
      <c r="EB72" s="86">
        <v>104.78571428571429</v>
      </c>
      <c r="EC72" s="86">
        <v>162.03225806451613</v>
      </c>
      <c r="ED72" s="86">
        <v>225.3</v>
      </c>
      <c r="EE72" s="86">
        <v>245.80645161290323</v>
      </c>
      <c r="EF72" s="86">
        <v>243.63333333333333</v>
      </c>
      <c r="EG72" s="86">
        <v>267.54838709677421</v>
      </c>
      <c r="EH72" s="86">
        <v>229.93548387096774</v>
      </c>
      <c r="EI72" s="86">
        <v>170.56666666666666</v>
      </c>
      <c r="EJ72" s="86">
        <v>102.41935483870968</v>
      </c>
      <c r="EK72" s="86">
        <v>66.666666666666671</v>
      </c>
      <c r="EL72" s="86">
        <v>35.29032258064516</v>
      </c>
      <c r="EM72" s="84"/>
      <c r="EN72" s="35"/>
      <c r="EO72" s="66">
        <v>0.58333333333333304</v>
      </c>
      <c r="EP72" s="63">
        <v>78.935483870967744</v>
      </c>
      <c r="EQ72" s="63">
        <v>127.25</v>
      </c>
      <c r="ER72" s="63">
        <v>211.45161290322579</v>
      </c>
      <c r="ES72" s="63">
        <v>251.93333333333334</v>
      </c>
      <c r="ET72" s="63">
        <v>259.77419354838707</v>
      </c>
      <c r="EU72" s="63">
        <v>297.7</v>
      </c>
      <c r="EV72" s="63">
        <v>297.45161290322579</v>
      </c>
      <c r="EW72" s="63">
        <v>264.29032258064518</v>
      </c>
      <c r="EX72" s="63">
        <v>227.2</v>
      </c>
      <c r="EY72" s="63">
        <v>150.90322580645162</v>
      </c>
      <c r="EZ72" s="63">
        <v>87.066666666666663</v>
      </c>
      <c r="FA72" s="63">
        <v>66.838709677419359</v>
      </c>
      <c r="FC72" s="66">
        <v>0.58333333333333304</v>
      </c>
      <c r="FD72" s="63">
        <v>39.87096774193548</v>
      </c>
      <c r="FE72" s="63">
        <v>74.464285714285708</v>
      </c>
      <c r="FF72" s="63">
        <v>126.96774193548387</v>
      </c>
      <c r="FG72" s="63">
        <v>191.83333333333334</v>
      </c>
      <c r="FH72" s="63">
        <v>259.61290322580646</v>
      </c>
      <c r="FI72" s="63">
        <v>275</v>
      </c>
      <c r="FJ72" s="63">
        <v>261.90322580645159</v>
      </c>
      <c r="FK72" s="63">
        <v>222.06451612903226</v>
      </c>
      <c r="FL72" s="63">
        <v>161.96666666666667</v>
      </c>
      <c r="FM72" s="63">
        <v>91.096774193548384</v>
      </c>
      <c r="FN72" s="63">
        <v>50.233333333333334</v>
      </c>
      <c r="FO72" s="63">
        <v>10.03225806451613</v>
      </c>
      <c r="FQ72" s="66">
        <v>0.58333333333333304</v>
      </c>
      <c r="FR72" s="63">
        <v>75.354838709677423</v>
      </c>
      <c r="FS72" s="63">
        <v>124.71428571428571</v>
      </c>
      <c r="FT72" s="63">
        <v>190.35483870967741</v>
      </c>
      <c r="FU72" s="63">
        <v>238.5</v>
      </c>
      <c r="FV72" s="63">
        <v>281.25806451612902</v>
      </c>
      <c r="FW72" s="63">
        <v>294.3</v>
      </c>
      <c r="FX72" s="63">
        <v>295.83870967741933</v>
      </c>
      <c r="FY72" s="63">
        <v>265.74193548387098</v>
      </c>
      <c r="FZ72" s="63">
        <v>196.4</v>
      </c>
      <c r="GA72" s="63">
        <v>126.2258064516129</v>
      </c>
      <c r="GB72" s="63">
        <v>103.56666666666666</v>
      </c>
      <c r="GC72" s="63">
        <v>71.322580645161295</v>
      </c>
      <c r="GE72" s="66">
        <v>0.58333333333333304</v>
      </c>
      <c r="GF72" s="63">
        <v>69.096774193548384</v>
      </c>
      <c r="GG72" s="63">
        <v>110.96428571428571</v>
      </c>
      <c r="GH72" s="63">
        <v>184.03225806451613</v>
      </c>
      <c r="GI72" s="63">
        <v>241.56666666666666</v>
      </c>
      <c r="GJ72" s="63">
        <v>285.77419354838707</v>
      </c>
      <c r="GK72" s="63">
        <v>282.89999999999998</v>
      </c>
      <c r="GL72" s="63">
        <v>292.06451612903226</v>
      </c>
      <c r="GM72" s="63">
        <v>278.06451612903226</v>
      </c>
      <c r="GN72" s="63">
        <v>218.16666666666666</v>
      </c>
      <c r="GO72" s="63">
        <v>142.58064516129033</v>
      </c>
      <c r="GP72" s="63">
        <v>86</v>
      </c>
      <c r="GQ72" s="63">
        <v>59.58064516129032</v>
      </c>
      <c r="GS72" s="66">
        <v>0.58333333333333304</v>
      </c>
      <c r="GT72" s="63">
        <v>63.483870967741936</v>
      </c>
      <c r="GU72" s="63">
        <v>115.32142857142857</v>
      </c>
      <c r="GV72" s="63">
        <v>181.87096774193549</v>
      </c>
      <c r="GW72" s="63">
        <v>220.16666666666666</v>
      </c>
      <c r="GX72" s="63">
        <v>235.03225806451613</v>
      </c>
      <c r="GY72" s="63">
        <v>299.60000000000002</v>
      </c>
      <c r="GZ72" s="63">
        <v>293.61290322580646</v>
      </c>
      <c r="HA72" s="63">
        <v>253.61290322580646</v>
      </c>
      <c r="HB72" s="63">
        <v>199</v>
      </c>
      <c r="HC72" s="63">
        <v>124.25806451612904</v>
      </c>
      <c r="HD72" s="63">
        <v>71.833333333333329</v>
      </c>
      <c r="HE72" s="63">
        <v>47.161290322580648</v>
      </c>
    </row>
    <row r="73" spans="4:213" ht="15.75" thickBot="1" x14ac:dyDescent="0.3">
      <c r="D73" s="239">
        <v>0.625</v>
      </c>
      <c r="E73" s="245">
        <v>35.612903225806448</v>
      </c>
      <c r="F73" s="245">
        <v>80.214285714285708</v>
      </c>
      <c r="G73" s="245">
        <v>128.29032258064515</v>
      </c>
      <c r="H73" s="245">
        <v>145.4</v>
      </c>
      <c r="I73" s="245">
        <v>181.29032258064515</v>
      </c>
      <c r="J73" s="245">
        <v>161.69999999999999</v>
      </c>
      <c r="K73" s="245">
        <v>170.19354838709677</v>
      </c>
      <c r="L73" s="245">
        <v>161.06451612903226</v>
      </c>
      <c r="M73" s="245">
        <v>93.1</v>
      </c>
      <c r="N73" s="245">
        <v>42.774193548387096</v>
      </c>
      <c r="O73" s="245">
        <v>0.7</v>
      </c>
      <c r="P73" s="245">
        <v>0</v>
      </c>
      <c r="Q73" s="84"/>
      <c r="R73" s="66">
        <v>0.625</v>
      </c>
      <c r="S73" s="63">
        <v>39.903225806451616</v>
      </c>
      <c r="T73" s="63">
        <v>90.607142857142861</v>
      </c>
      <c r="U73" s="63">
        <v>162.70967741935485</v>
      </c>
      <c r="V73" s="63">
        <v>227.4</v>
      </c>
      <c r="W73" s="63">
        <v>256.41935483870969</v>
      </c>
      <c r="X73" s="63">
        <v>293.63333333333333</v>
      </c>
      <c r="Y73" s="63">
        <v>282.25806451612902</v>
      </c>
      <c r="Z73" s="63">
        <v>232.67741935483872</v>
      </c>
      <c r="AA73" s="63">
        <v>191.3</v>
      </c>
      <c r="AB73" s="63">
        <v>101.35483870967742</v>
      </c>
      <c r="AC73" s="63">
        <v>44.5</v>
      </c>
      <c r="AD73" s="63">
        <v>22.29032258064516</v>
      </c>
      <c r="AE73" s="35"/>
      <c r="AF73" s="66">
        <v>0.625</v>
      </c>
      <c r="AG73" s="63">
        <v>52.774193548387096</v>
      </c>
      <c r="AH73" s="63">
        <v>91.857142857142861</v>
      </c>
      <c r="AI73" s="63">
        <v>154.29032258064515</v>
      </c>
      <c r="AJ73" s="63">
        <v>199.5</v>
      </c>
      <c r="AK73" s="63">
        <v>252.83870967741936</v>
      </c>
      <c r="AL73" s="63">
        <v>278.83333333333331</v>
      </c>
      <c r="AM73" s="63">
        <v>266.93548387096774</v>
      </c>
      <c r="AN73" s="63">
        <v>253.06451612903226</v>
      </c>
      <c r="AO73" s="63">
        <v>180.2</v>
      </c>
      <c r="AP73" s="63">
        <v>112.74193548387096</v>
      </c>
      <c r="AQ73" s="63">
        <v>57.7</v>
      </c>
      <c r="AR73" s="63">
        <v>38.58064516129032</v>
      </c>
      <c r="AT73" s="66">
        <v>0.625</v>
      </c>
      <c r="AU73" s="63">
        <v>58.548387096774192</v>
      </c>
      <c r="AV73" s="63">
        <v>105.67857142857143</v>
      </c>
      <c r="AW73" s="63">
        <v>178.87096774193549</v>
      </c>
      <c r="AX73" s="63">
        <v>219.53333333333333</v>
      </c>
      <c r="AY73" s="63">
        <v>280.61290322580646</v>
      </c>
      <c r="AZ73" s="63">
        <v>318.26666666666665</v>
      </c>
      <c r="BA73" s="63">
        <v>304.41935483870969</v>
      </c>
      <c r="BB73" s="63">
        <v>260.48387096774195</v>
      </c>
      <c r="BC73" s="63">
        <v>208.1</v>
      </c>
      <c r="BD73" s="63">
        <v>118.93548387096774</v>
      </c>
      <c r="BE73" s="63">
        <v>63.966666666666669</v>
      </c>
      <c r="BF73" s="63">
        <v>40.677419354838712</v>
      </c>
      <c r="BG73" s="35"/>
      <c r="BH73" s="66">
        <v>0.625</v>
      </c>
      <c r="BI73" s="63">
        <v>66.322580645161295</v>
      </c>
      <c r="BJ73" s="63">
        <v>117.60714285714286</v>
      </c>
      <c r="BK73" s="63">
        <v>178.35483870967741</v>
      </c>
      <c r="BL73" s="63">
        <v>245.5</v>
      </c>
      <c r="BM73" s="63">
        <v>273.87096774193549</v>
      </c>
      <c r="BN73" s="63">
        <v>278.63333333333333</v>
      </c>
      <c r="BO73" s="63">
        <v>310.22580645161293</v>
      </c>
      <c r="BP73" s="63">
        <v>284.96774193548384</v>
      </c>
      <c r="BQ73" s="63">
        <v>217.33333333333334</v>
      </c>
      <c r="BR73" s="63">
        <v>124.12903225806451</v>
      </c>
      <c r="BS73" s="63">
        <v>70.766666666666666</v>
      </c>
      <c r="BT73" s="63">
        <v>41.903225806451616</v>
      </c>
      <c r="BU73" s="35"/>
      <c r="BV73" s="66">
        <v>0.625</v>
      </c>
      <c r="BW73" s="63">
        <v>81.290322580645167</v>
      </c>
      <c r="BX73" s="63">
        <v>118.89285714285714</v>
      </c>
      <c r="BY73" s="63">
        <v>172.87096774193549</v>
      </c>
      <c r="BZ73" s="63">
        <v>213.86666666666667</v>
      </c>
      <c r="CA73" s="63">
        <v>250.54838709677421</v>
      </c>
      <c r="CB73" s="63">
        <v>260.10000000000002</v>
      </c>
      <c r="CC73" s="63">
        <v>233.2258064516129</v>
      </c>
      <c r="CD73" s="63">
        <v>243.35483870967741</v>
      </c>
      <c r="CE73" s="63">
        <v>201.06666666666666</v>
      </c>
      <c r="CF73" s="63">
        <v>134.74193548387098</v>
      </c>
      <c r="CG73" s="63">
        <v>78.833333333333329</v>
      </c>
      <c r="CH73" s="63">
        <v>58.70967741935484</v>
      </c>
      <c r="CI73" s="35"/>
      <c r="CJ73" s="66">
        <v>0.625</v>
      </c>
      <c r="CK73" s="63">
        <v>54.87096774193548</v>
      </c>
      <c r="CL73" s="63">
        <v>92.642857142857139</v>
      </c>
      <c r="CM73" s="63">
        <v>154.12903225806451</v>
      </c>
      <c r="CN73" s="63">
        <v>202.23333333333332</v>
      </c>
      <c r="CO73" s="63">
        <v>263.12903225806451</v>
      </c>
      <c r="CP73" s="63">
        <v>261.89999999999998</v>
      </c>
      <c r="CQ73" s="63">
        <v>266.77419354838707</v>
      </c>
      <c r="CR73" s="63">
        <v>247.83870967741936</v>
      </c>
      <c r="CS73" s="63">
        <v>177.13333333333333</v>
      </c>
      <c r="CT73" s="63">
        <v>111.64516129032258</v>
      </c>
      <c r="CU73" s="63">
        <v>59.733333333333334</v>
      </c>
      <c r="CV73" s="63">
        <v>40.967741935483872</v>
      </c>
      <c r="CW73" s="84"/>
      <c r="DL73" s="66">
        <v>0.625</v>
      </c>
      <c r="DM73" s="63">
        <v>54.12903225806452</v>
      </c>
      <c r="DN73" s="63">
        <v>105.85714285714286</v>
      </c>
      <c r="DO73" s="63">
        <v>172.29032258064515</v>
      </c>
      <c r="DP73" s="63">
        <v>220</v>
      </c>
      <c r="DQ73" s="63">
        <v>258.80645161290323</v>
      </c>
      <c r="DR73" s="63">
        <v>271.46666666666664</v>
      </c>
      <c r="DS73" s="63">
        <v>288.74193548387098</v>
      </c>
      <c r="DT73" s="63">
        <v>236.19354838709677</v>
      </c>
      <c r="DU73" s="63">
        <v>197.36666666666667</v>
      </c>
      <c r="DV73" s="63">
        <v>107.41935483870968</v>
      </c>
      <c r="DW73" s="63">
        <v>56.866666666666667</v>
      </c>
      <c r="DX73" s="63">
        <v>33.677419354838712</v>
      </c>
      <c r="DY73" s="84"/>
      <c r="DZ73" s="66">
        <v>0.625</v>
      </c>
      <c r="EA73" s="86">
        <v>48.29032258064516</v>
      </c>
      <c r="EB73" s="86">
        <v>85.428571428571431</v>
      </c>
      <c r="EC73" s="86">
        <v>159.32258064516128</v>
      </c>
      <c r="ED73" s="86">
        <v>219.6</v>
      </c>
      <c r="EE73" s="86">
        <v>226</v>
      </c>
      <c r="EF73" s="86">
        <v>224.2</v>
      </c>
      <c r="EG73" s="86">
        <v>229.54838709677421</v>
      </c>
      <c r="EH73" s="86">
        <v>211.74193548387098</v>
      </c>
      <c r="EI73" s="86">
        <v>146.5</v>
      </c>
      <c r="EJ73" s="86">
        <v>80.709677419354833</v>
      </c>
      <c r="EK73" s="86">
        <v>39.666666666666664</v>
      </c>
      <c r="EL73" s="86">
        <v>17.225806451612904</v>
      </c>
      <c r="EM73" s="84"/>
      <c r="EN73" s="35"/>
      <c r="EO73" s="66">
        <v>0.625</v>
      </c>
      <c r="EP73" s="63">
        <v>54.258064516129032</v>
      </c>
      <c r="EQ73" s="63">
        <v>101.96428571428571</v>
      </c>
      <c r="ER73" s="63">
        <v>180.93548387096774</v>
      </c>
      <c r="ES73" s="63">
        <v>223.33333333333334</v>
      </c>
      <c r="ET73" s="63">
        <v>228.12903225806451</v>
      </c>
      <c r="EU73" s="63">
        <v>278.76666666666665</v>
      </c>
      <c r="EV73" s="63">
        <v>298.77419354838707</v>
      </c>
      <c r="EW73" s="63">
        <v>237.2258064516129</v>
      </c>
      <c r="EX73" s="63">
        <v>196.06666666666666</v>
      </c>
      <c r="EY73" s="63">
        <v>107.51612903225806</v>
      </c>
      <c r="EZ73" s="63">
        <v>54.033333333333331</v>
      </c>
      <c r="FA73" s="63">
        <v>33.096774193548384</v>
      </c>
      <c r="FC73" s="66">
        <v>0.625</v>
      </c>
      <c r="FD73" s="63">
        <v>15.35483870967742</v>
      </c>
      <c r="FE73" s="63">
        <v>65.928571428571431</v>
      </c>
      <c r="FF73" s="63">
        <v>108.70967741935483</v>
      </c>
      <c r="FG73" s="63">
        <v>170.33333333333334</v>
      </c>
      <c r="FH73" s="63">
        <v>227.45161290322579</v>
      </c>
      <c r="FI73" s="63">
        <v>253.06666666666666</v>
      </c>
      <c r="FJ73" s="63">
        <v>231.51612903225808</v>
      </c>
      <c r="FK73" s="63">
        <v>195.25806451612902</v>
      </c>
      <c r="FL73" s="63">
        <v>136.73333333333332</v>
      </c>
      <c r="FM73" s="63">
        <v>72.161290322580641</v>
      </c>
      <c r="FN73" s="63">
        <v>18.366666666666667</v>
      </c>
      <c r="FO73" s="63">
        <v>0</v>
      </c>
      <c r="FQ73" s="66">
        <v>0.625</v>
      </c>
      <c r="FR73" s="63">
        <v>51.645161290322584</v>
      </c>
      <c r="FS73" s="63">
        <v>103.60714285714286</v>
      </c>
      <c r="FT73" s="63">
        <v>158.48387096774192</v>
      </c>
      <c r="FU73" s="63">
        <v>188</v>
      </c>
      <c r="FV73" s="63">
        <v>230.48387096774192</v>
      </c>
      <c r="FW73" s="63">
        <v>268.56666666666666</v>
      </c>
      <c r="FX73" s="63">
        <v>272.45161290322579</v>
      </c>
      <c r="FY73" s="63">
        <v>217.80645161290323</v>
      </c>
      <c r="FZ73" s="63">
        <v>170.3</v>
      </c>
      <c r="GA73" s="63">
        <v>99.483870967741936</v>
      </c>
      <c r="GB73" s="63">
        <v>64.833333333333329</v>
      </c>
      <c r="GC73" s="63">
        <v>41.322580645161288</v>
      </c>
      <c r="GE73" s="66">
        <v>0.625</v>
      </c>
      <c r="GF73" s="63">
        <v>55.41935483870968</v>
      </c>
      <c r="GG73" s="63">
        <v>94.964285714285708</v>
      </c>
      <c r="GH73" s="63">
        <v>175.29032258064515</v>
      </c>
      <c r="GI73" s="63">
        <v>214.4</v>
      </c>
      <c r="GJ73" s="63">
        <v>243.25806451612902</v>
      </c>
      <c r="GK73" s="63">
        <v>273.2</v>
      </c>
      <c r="GL73" s="63">
        <v>262.61290322580646</v>
      </c>
      <c r="GM73" s="63">
        <v>239.90322580645162</v>
      </c>
      <c r="GN73" s="63">
        <v>198</v>
      </c>
      <c r="GO73" s="63">
        <v>126.61290322580645</v>
      </c>
      <c r="GP73" s="63">
        <v>63.966666666666669</v>
      </c>
      <c r="GQ73" s="63">
        <v>36.258064516129032</v>
      </c>
      <c r="GS73" s="66">
        <v>0.625</v>
      </c>
      <c r="GT73" s="63">
        <v>40.612903225806448</v>
      </c>
      <c r="GU73" s="63">
        <v>92.392857142857139</v>
      </c>
      <c r="GV73" s="63">
        <v>161.87096774193549</v>
      </c>
      <c r="GW73" s="63">
        <v>209.4</v>
      </c>
      <c r="GX73" s="63">
        <v>223</v>
      </c>
      <c r="GY73" s="63">
        <v>257.7</v>
      </c>
      <c r="GZ73" s="63">
        <v>274.19354838709677</v>
      </c>
      <c r="HA73" s="63">
        <v>229.03225806451613</v>
      </c>
      <c r="HB73" s="63">
        <v>173.16666666666666</v>
      </c>
      <c r="HC73" s="63">
        <v>102.61290322580645</v>
      </c>
      <c r="HD73" s="63">
        <v>47</v>
      </c>
      <c r="HE73" s="63">
        <v>26.193548387096776</v>
      </c>
    </row>
    <row r="74" spans="4:213" ht="15.75" thickBot="1" x14ac:dyDescent="0.3">
      <c r="D74" s="239">
        <v>0.66666666666666696</v>
      </c>
      <c r="E74" s="245">
        <v>2.7096774193548385</v>
      </c>
      <c r="F74" s="245">
        <v>40.25</v>
      </c>
      <c r="G74" s="245">
        <v>97.064516129032256</v>
      </c>
      <c r="H74" s="245">
        <v>119.63333333333334</v>
      </c>
      <c r="I74" s="245">
        <v>152.16129032258064</v>
      </c>
      <c r="J74" s="245">
        <v>164.36666666666667</v>
      </c>
      <c r="K74" s="245">
        <v>156.74193548387098</v>
      </c>
      <c r="L74" s="245">
        <v>127</v>
      </c>
      <c r="M74" s="245">
        <v>46.733333333333334</v>
      </c>
      <c r="N74" s="245">
        <v>2.225806451612903</v>
      </c>
      <c r="O74" s="245">
        <v>0</v>
      </c>
      <c r="P74" s="245">
        <v>0</v>
      </c>
      <c r="Q74" s="84"/>
      <c r="R74" s="66">
        <v>0.66666666666666696</v>
      </c>
      <c r="S74" s="63">
        <v>13.935483870967742</v>
      </c>
      <c r="T74" s="63">
        <v>54.142857142857146</v>
      </c>
      <c r="U74" s="63">
        <v>123.06451612903226</v>
      </c>
      <c r="V74" s="63">
        <v>196.5</v>
      </c>
      <c r="W74" s="63">
        <v>223.09677419354838</v>
      </c>
      <c r="X74" s="63">
        <v>253.46666666666667</v>
      </c>
      <c r="Y74" s="63">
        <v>242.96774193548387</v>
      </c>
      <c r="Z74" s="63">
        <v>209.67741935483872</v>
      </c>
      <c r="AA74" s="63">
        <v>141.83333333333334</v>
      </c>
      <c r="AB74" s="63">
        <v>61.354838709677416</v>
      </c>
      <c r="AC74" s="63">
        <v>13.8</v>
      </c>
      <c r="AD74" s="63">
        <v>1.7419354838709677</v>
      </c>
      <c r="AE74" s="35"/>
      <c r="AF74" s="66">
        <v>0.66666666666666696</v>
      </c>
      <c r="AG74" s="63">
        <v>21.451612903225808</v>
      </c>
      <c r="AH74" s="63">
        <v>64.571428571428569</v>
      </c>
      <c r="AI74" s="63">
        <v>130.38709677419354</v>
      </c>
      <c r="AJ74" s="63">
        <v>167.36666666666667</v>
      </c>
      <c r="AK74" s="63">
        <v>221.41935483870967</v>
      </c>
      <c r="AL74" s="63">
        <v>236.36666666666667</v>
      </c>
      <c r="AM74" s="63">
        <v>220.16129032258064</v>
      </c>
      <c r="AN74" s="63">
        <v>204.93548387096774</v>
      </c>
      <c r="AO74" s="63">
        <v>148.93333333333334</v>
      </c>
      <c r="AP74" s="63">
        <v>72.741935483870961</v>
      </c>
      <c r="AQ74" s="63">
        <v>22.466666666666665</v>
      </c>
      <c r="AR74" s="63">
        <v>10.03225806451613</v>
      </c>
      <c r="AT74" s="66">
        <v>0.66666666666666696</v>
      </c>
      <c r="AU74" s="63">
        <v>27.903225806451612</v>
      </c>
      <c r="AV74" s="63">
        <v>73.464285714285708</v>
      </c>
      <c r="AW74" s="63">
        <v>140.29032258064515</v>
      </c>
      <c r="AX74" s="63">
        <v>188.1</v>
      </c>
      <c r="AY74" s="63">
        <v>229.38709677419354</v>
      </c>
      <c r="AZ74" s="63">
        <v>269.13333333333333</v>
      </c>
      <c r="BA74" s="63">
        <v>273.61290322580646</v>
      </c>
      <c r="BB74" s="63">
        <v>238.2258064516129</v>
      </c>
      <c r="BC74" s="63">
        <v>156.76666666666668</v>
      </c>
      <c r="BD74" s="63">
        <v>79.322580645161295</v>
      </c>
      <c r="BE74" s="63">
        <v>28.233333333333334</v>
      </c>
      <c r="BF74" s="63">
        <v>13.387096774193548</v>
      </c>
      <c r="BG74" s="35"/>
      <c r="BH74" s="66">
        <v>0.66666666666666696</v>
      </c>
      <c r="BI74" s="63">
        <v>28.64516129032258</v>
      </c>
      <c r="BJ74" s="63">
        <v>78.428571428571431</v>
      </c>
      <c r="BK74" s="63">
        <v>132.61290322580646</v>
      </c>
      <c r="BL74" s="63">
        <v>203.56666666666666</v>
      </c>
      <c r="BM74" s="63">
        <v>236.38709677419354</v>
      </c>
      <c r="BN74" s="63">
        <v>242.86666666666667</v>
      </c>
      <c r="BO74" s="63">
        <v>260</v>
      </c>
      <c r="BP74" s="63">
        <v>234.70967741935485</v>
      </c>
      <c r="BQ74" s="63">
        <v>155.69999999999999</v>
      </c>
      <c r="BR74" s="63">
        <v>78.41935483870968</v>
      </c>
      <c r="BS74" s="63">
        <v>23.833333333333332</v>
      </c>
      <c r="BT74" s="63">
        <v>10.483870967741936</v>
      </c>
      <c r="BU74" s="35"/>
      <c r="BV74" s="66">
        <v>0.66666666666666696</v>
      </c>
      <c r="BW74" s="63">
        <v>39.935483870967744</v>
      </c>
      <c r="BX74" s="63">
        <v>87.035714285714292</v>
      </c>
      <c r="BY74" s="63">
        <v>134.64516129032259</v>
      </c>
      <c r="BZ74" s="63">
        <v>176.83333333333334</v>
      </c>
      <c r="CA74" s="63">
        <v>205.03225806451613</v>
      </c>
      <c r="CB74" s="63">
        <v>224.46666666666667</v>
      </c>
      <c r="CC74" s="63">
        <v>208.41935483870967</v>
      </c>
      <c r="CD74" s="63">
        <v>200.19354838709677</v>
      </c>
      <c r="CE74" s="63">
        <v>155.63333333333333</v>
      </c>
      <c r="CF74" s="63">
        <v>91.677419354838705</v>
      </c>
      <c r="CG74" s="63">
        <v>33.166666666666664</v>
      </c>
      <c r="CH74" s="63">
        <v>16.838709677419356</v>
      </c>
      <c r="CI74" s="35"/>
      <c r="CJ74" s="66">
        <v>0.66666666666666696</v>
      </c>
      <c r="CK74" s="63">
        <v>33.903225806451616</v>
      </c>
      <c r="CL74" s="63">
        <v>72.964285714285708</v>
      </c>
      <c r="CM74" s="63">
        <v>131.12903225806451</v>
      </c>
      <c r="CN74" s="63">
        <v>178.5</v>
      </c>
      <c r="CO74" s="63">
        <v>231.03225806451613</v>
      </c>
      <c r="CP74" s="63">
        <v>239.33333333333334</v>
      </c>
      <c r="CQ74" s="63">
        <v>231.51612903225808</v>
      </c>
      <c r="CR74" s="63">
        <v>227.03225806451613</v>
      </c>
      <c r="CS74" s="63">
        <v>144.9</v>
      </c>
      <c r="CT74" s="63">
        <v>78.483870967741936</v>
      </c>
      <c r="CU74" s="63">
        <v>28.366666666666667</v>
      </c>
      <c r="CV74" s="63">
        <v>16.548387096774192</v>
      </c>
      <c r="CW74" s="84"/>
      <c r="DL74" s="66">
        <v>0.66666666666666696</v>
      </c>
      <c r="DM74" s="63">
        <v>22.516129032258064</v>
      </c>
      <c r="DN74" s="63">
        <v>67.535714285714292</v>
      </c>
      <c r="DO74" s="63">
        <v>129.64516129032259</v>
      </c>
      <c r="DP74" s="63">
        <v>177.46666666666667</v>
      </c>
      <c r="DQ74" s="63">
        <v>213.87096774193549</v>
      </c>
      <c r="DR74" s="63">
        <v>220.36666666666667</v>
      </c>
      <c r="DS74" s="63">
        <v>243.54838709677421</v>
      </c>
      <c r="DT74" s="63">
        <v>194.41935483870967</v>
      </c>
      <c r="DU74" s="63">
        <v>153.43333333333334</v>
      </c>
      <c r="DV74" s="63">
        <v>61.193548387096776</v>
      </c>
      <c r="DW74" s="63">
        <v>19.733333333333334</v>
      </c>
      <c r="DX74" s="63">
        <v>7.419354838709677</v>
      </c>
      <c r="DY74" s="84"/>
      <c r="DZ74" s="66">
        <v>0.66666666666666696</v>
      </c>
      <c r="EA74" s="86">
        <v>30.096774193548388</v>
      </c>
      <c r="EB74" s="86">
        <v>62.607142857142854</v>
      </c>
      <c r="EC74" s="86">
        <v>127.54838709677419</v>
      </c>
      <c r="ED74" s="86">
        <v>199.8</v>
      </c>
      <c r="EE74" s="86">
        <v>190.35483870967741</v>
      </c>
      <c r="EF74" s="86">
        <v>205.6</v>
      </c>
      <c r="EG74" s="86">
        <v>222.19354838709677</v>
      </c>
      <c r="EH74" s="86">
        <v>180.09677419354838</v>
      </c>
      <c r="EI74" s="86">
        <v>109.76666666666667</v>
      </c>
      <c r="EJ74" s="86">
        <v>48.032258064516128</v>
      </c>
      <c r="EK74" s="86">
        <v>15.466666666666667</v>
      </c>
      <c r="EL74" s="86">
        <v>3.4838709677419355</v>
      </c>
      <c r="EM74" s="84"/>
      <c r="EN74" s="35"/>
      <c r="EO74" s="66">
        <v>0.66666666666666696</v>
      </c>
      <c r="EP74" s="63">
        <v>17.774193548387096</v>
      </c>
      <c r="EQ74" s="63">
        <v>62.964285714285715</v>
      </c>
      <c r="ER74" s="63">
        <v>124.09677419354838</v>
      </c>
      <c r="ES74" s="63">
        <v>180.86666666666667</v>
      </c>
      <c r="ET74" s="63">
        <v>197.41935483870967</v>
      </c>
      <c r="EU74" s="63">
        <v>236.9</v>
      </c>
      <c r="EV74" s="63">
        <v>236.54838709677421</v>
      </c>
      <c r="EW74" s="63">
        <v>197.67741935483872</v>
      </c>
      <c r="EX74" s="63">
        <v>145.03333333333333</v>
      </c>
      <c r="EY74" s="63">
        <v>65.193548387096769</v>
      </c>
      <c r="EZ74" s="63">
        <v>14.5</v>
      </c>
      <c r="FA74" s="63">
        <v>5</v>
      </c>
      <c r="FC74" s="66">
        <v>0.66666666666666696</v>
      </c>
      <c r="FD74" s="63">
        <v>0</v>
      </c>
      <c r="FE74" s="63">
        <v>32.785714285714285</v>
      </c>
      <c r="FF74" s="63">
        <v>93.41935483870968</v>
      </c>
      <c r="FG74" s="63">
        <v>140.19999999999999</v>
      </c>
      <c r="FH74" s="63">
        <v>187.64516129032259</v>
      </c>
      <c r="FI74" s="63">
        <v>213.86666666666667</v>
      </c>
      <c r="FJ74" s="63">
        <v>200.2258064516129</v>
      </c>
      <c r="FK74" s="63">
        <v>160.38709677419354</v>
      </c>
      <c r="FL74" s="63">
        <v>108.33333333333333</v>
      </c>
      <c r="FM74" s="63">
        <v>39.516129032258064</v>
      </c>
      <c r="FN74" s="63">
        <v>0</v>
      </c>
      <c r="FO74" s="63">
        <v>0</v>
      </c>
      <c r="FQ74" s="66">
        <v>0.66666666666666696</v>
      </c>
      <c r="FR74" s="63">
        <v>25.967741935483872</v>
      </c>
      <c r="FS74" s="63">
        <v>64.25</v>
      </c>
      <c r="FT74" s="63">
        <v>124.61290322580645</v>
      </c>
      <c r="FU74" s="63">
        <v>159.16666666666666</v>
      </c>
      <c r="FV74" s="63">
        <v>193.83870967741936</v>
      </c>
      <c r="FW74" s="63">
        <v>220.33333333333334</v>
      </c>
      <c r="FX74" s="63">
        <v>230.12903225806451</v>
      </c>
      <c r="FY74" s="63">
        <v>185.74193548387098</v>
      </c>
      <c r="FZ74" s="63">
        <v>130.83333333333334</v>
      </c>
      <c r="GA74" s="63">
        <v>61.483870967741936</v>
      </c>
      <c r="GB74" s="63">
        <v>25.666666666666668</v>
      </c>
      <c r="GC74" s="63">
        <v>10.741935483870968</v>
      </c>
      <c r="GE74" s="66">
        <v>0.66666666666666696</v>
      </c>
      <c r="GF74" s="63">
        <v>24.258064516129032</v>
      </c>
      <c r="GG74" s="63">
        <v>67.142857142857139</v>
      </c>
      <c r="GH74" s="63">
        <v>128.48387096774192</v>
      </c>
      <c r="GI74" s="63">
        <v>174.2</v>
      </c>
      <c r="GJ74" s="63">
        <v>213.7741935483871</v>
      </c>
      <c r="GK74" s="63">
        <v>237.46666666666667</v>
      </c>
      <c r="GL74" s="63">
        <v>234.80645161290323</v>
      </c>
      <c r="GM74" s="63">
        <v>205.35483870967741</v>
      </c>
      <c r="GN74" s="63">
        <v>163.30000000000001</v>
      </c>
      <c r="GO74" s="63">
        <v>84.806451612903231</v>
      </c>
      <c r="GP74" s="63">
        <v>27.433333333333334</v>
      </c>
      <c r="GQ74" s="63">
        <v>11.096774193548388</v>
      </c>
      <c r="GS74" s="66">
        <v>0.66666666666666696</v>
      </c>
      <c r="GT74" s="63">
        <v>17.516129032258064</v>
      </c>
      <c r="GU74" s="63">
        <v>62.571428571428569</v>
      </c>
      <c r="GV74" s="63">
        <v>127.09677419354838</v>
      </c>
      <c r="GW74" s="63">
        <v>184.13333333333333</v>
      </c>
      <c r="GX74" s="63">
        <v>199.35483870967741</v>
      </c>
      <c r="GY74" s="63">
        <v>232.9</v>
      </c>
      <c r="GZ74" s="63">
        <v>223.93548387096774</v>
      </c>
      <c r="HA74" s="63">
        <v>188.45161290322579</v>
      </c>
      <c r="HB74" s="63">
        <v>137</v>
      </c>
      <c r="HC74" s="63">
        <v>66.870967741935488</v>
      </c>
      <c r="HD74" s="63">
        <v>18.3</v>
      </c>
      <c r="HE74" s="63">
        <v>5.741935483870968</v>
      </c>
    </row>
    <row r="75" spans="4:213" ht="15.75" thickBot="1" x14ac:dyDescent="0.3">
      <c r="D75" s="239">
        <v>0.70833333333333304</v>
      </c>
      <c r="E75" s="245">
        <v>0</v>
      </c>
      <c r="F75" s="245">
        <v>1.8214285714285714</v>
      </c>
      <c r="G75" s="245">
        <v>50.516129032258064</v>
      </c>
      <c r="H75" s="245">
        <v>78.933333333333337</v>
      </c>
      <c r="I75" s="245">
        <v>118.16129032258064</v>
      </c>
      <c r="J75" s="245">
        <v>132.63333333333333</v>
      </c>
      <c r="K75" s="245">
        <v>125.29032258064517</v>
      </c>
      <c r="L75" s="245">
        <v>79.064516129032256</v>
      </c>
      <c r="M75" s="245">
        <v>3.6333333333333333</v>
      </c>
      <c r="N75" s="245">
        <v>0</v>
      </c>
      <c r="O75" s="245">
        <v>0</v>
      </c>
      <c r="P75" s="245">
        <v>0</v>
      </c>
      <c r="Q75" s="84"/>
      <c r="R75" s="66">
        <v>0.70833333333333304</v>
      </c>
      <c r="S75" s="63">
        <v>0.45161290322580644</v>
      </c>
      <c r="T75" s="63">
        <v>18.535714285714285</v>
      </c>
      <c r="U75" s="63">
        <v>72.967741935483872</v>
      </c>
      <c r="V75" s="63">
        <v>138.83333333333334</v>
      </c>
      <c r="W75" s="63">
        <v>184.80645161290323</v>
      </c>
      <c r="X75" s="63">
        <v>211.6</v>
      </c>
      <c r="Y75" s="63">
        <v>203.12903225806451</v>
      </c>
      <c r="Z75" s="63">
        <v>160</v>
      </c>
      <c r="AA75" s="63">
        <v>83.13333333333334</v>
      </c>
      <c r="AB75" s="63">
        <v>17.903225806451612</v>
      </c>
      <c r="AC75" s="63">
        <v>0.26666666666666666</v>
      </c>
      <c r="AD75" s="63">
        <v>0</v>
      </c>
      <c r="AE75" s="35"/>
      <c r="AF75" s="66">
        <v>0.70833333333333304</v>
      </c>
      <c r="AG75" s="63">
        <v>1.903225806451613</v>
      </c>
      <c r="AH75" s="63">
        <v>24.857142857142858</v>
      </c>
      <c r="AI75" s="63">
        <v>75.483870967741936</v>
      </c>
      <c r="AJ75" s="63">
        <v>126.33333333333333</v>
      </c>
      <c r="AK75" s="63">
        <v>180.48387096774192</v>
      </c>
      <c r="AL75" s="63">
        <v>185.93333333333334</v>
      </c>
      <c r="AM75" s="63">
        <v>189.80645161290323</v>
      </c>
      <c r="AN75" s="63">
        <v>165.09677419354838</v>
      </c>
      <c r="AO75" s="63">
        <v>99.966666666666669</v>
      </c>
      <c r="AP75" s="63">
        <v>24.741935483870968</v>
      </c>
      <c r="AQ75" s="63">
        <v>1.2666666666666666</v>
      </c>
      <c r="AR75" s="63">
        <v>0</v>
      </c>
      <c r="AT75" s="66">
        <v>0.70833333333333304</v>
      </c>
      <c r="AU75" s="63">
        <v>3.870967741935484</v>
      </c>
      <c r="AV75" s="63">
        <v>34.071428571428569</v>
      </c>
      <c r="AW75" s="63">
        <v>90.516129032258064</v>
      </c>
      <c r="AX75" s="63">
        <v>146.33333333333334</v>
      </c>
      <c r="AY75" s="63">
        <v>194.12903225806451</v>
      </c>
      <c r="AZ75" s="63">
        <v>216.2</v>
      </c>
      <c r="BA75" s="63">
        <v>217.87096774193549</v>
      </c>
      <c r="BB75" s="63">
        <v>189.48387096774192</v>
      </c>
      <c r="BC75" s="63">
        <v>105.33333333333333</v>
      </c>
      <c r="BD75" s="63">
        <v>33.645161290322584</v>
      </c>
      <c r="BE75" s="63">
        <v>3.0666666666666669</v>
      </c>
      <c r="BF75" s="63">
        <v>0</v>
      </c>
      <c r="BG75" s="35"/>
      <c r="BH75" s="66">
        <v>0.70833333333333304</v>
      </c>
      <c r="BI75" s="63">
        <v>2.2580645161290325</v>
      </c>
      <c r="BJ75" s="63">
        <v>28.464285714285715</v>
      </c>
      <c r="BK75" s="63">
        <v>81.161290322580641</v>
      </c>
      <c r="BL75" s="63">
        <v>142.4</v>
      </c>
      <c r="BM75" s="63">
        <v>186.80645161290323</v>
      </c>
      <c r="BN75" s="63">
        <v>210.7</v>
      </c>
      <c r="BO75" s="63">
        <v>200.45161290322579</v>
      </c>
      <c r="BP75" s="63">
        <v>178.41935483870967</v>
      </c>
      <c r="BQ75" s="63">
        <v>96.066666666666663</v>
      </c>
      <c r="BR75" s="63">
        <v>24.387096774193548</v>
      </c>
      <c r="BS75" s="63">
        <v>1.2666666666666666</v>
      </c>
      <c r="BT75" s="63">
        <v>0</v>
      </c>
      <c r="BU75" s="35"/>
      <c r="BV75" s="66">
        <v>0.70833333333333304</v>
      </c>
      <c r="BW75" s="63">
        <v>6.580645161290323</v>
      </c>
      <c r="BX75" s="63">
        <v>37.928571428571431</v>
      </c>
      <c r="BY75" s="63">
        <v>89.838709677419359</v>
      </c>
      <c r="BZ75" s="63">
        <v>137.13333333333333</v>
      </c>
      <c r="CA75" s="63">
        <v>164.58064516129033</v>
      </c>
      <c r="CB75" s="63">
        <v>197.16666666666666</v>
      </c>
      <c r="CC75" s="63">
        <v>180.80645161290323</v>
      </c>
      <c r="CD75" s="63">
        <v>159.29032258064515</v>
      </c>
      <c r="CE75" s="63">
        <v>101.66666666666667</v>
      </c>
      <c r="CF75" s="63">
        <v>31.93548387096774</v>
      </c>
      <c r="CG75" s="63">
        <v>2.7666666666666666</v>
      </c>
      <c r="CH75" s="63">
        <v>6.4516129032258063E-2</v>
      </c>
      <c r="CI75" s="35"/>
      <c r="CJ75" s="66">
        <v>0.70833333333333304</v>
      </c>
      <c r="CK75" s="63">
        <v>15.806451612903226</v>
      </c>
      <c r="CL75" s="63">
        <v>41.785714285714285</v>
      </c>
      <c r="CM75" s="63">
        <v>94.935483870967744</v>
      </c>
      <c r="CN75" s="63">
        <v>143.5</v>
      </c>
      <c r="CO75" s="63">
        <v>192</v>
      </c>
      <c r="CP75" s="63">
        <v>212.7</v>
      </c>
      <c r="CQ75" s="63">
        <v>186.67741935483872</v>
      </c>
      <c r="CR75" s="63">
        <v>184.51612903225808</v>
      </c>
      <c r="CS75" s="63">
        <v>107.33333333333333</v>
      </c>
      <c r="CT75" s="63">
        <v>41.29032258064516</v>
      </c>
      <c r="CU75" s="63">
        <v>6.4666666666666668</v>
      </c>
      <c r="CV75" s="63">
        <v>3.2580645161290325</v>
      </c>
      <c r="CW75" s="84"/>
      <c r="DL75" s="66">
        <v>0.70833333333333304</v>
      </c>
      <c r="DM75" s="63">
        <v>1.2903225806451613</v>
      </c>
      <c r="DN75" s="63">
        <v>23.535714285714285</v>
      </c>
      <c r="DO75" s="63">
        <v>76.612903225806448</v>
      </c>
      <c r="DP75" s="63">
        <v>127.53333333333333</v>
      </c>
      <c r="DQ75" s="63">
        <v>174.16129032258064</v>
      </c>
      <c r="DR75" s="63">
        <v>176.9</v>
      </c>
      <c r="DS75" s="63">
        <v>191.54838709677421</v>
      </c>
      <c r="DT75" s="63">
        <v>155.96774193548387</v>
      </c>
      <c r="DU75" s="63">
        <v>91.233333333333334</v>
      </c>
      <c r="DV75" s="63">
        <v>18.161290322580644</v>
      </c>
      <c r="DW75" s="63">
        <v>0.6333333333333333</v>
      </c>
      <c r="DX75" s="63">
        <v>0</v>
      </c>
      <c r="DY75" s="84"/>
      <c r="DZ75" s="66">
        <v>0.70833333333333304</v>
      </c>
      <c r="EA75" s="86">
        <v>10.129032258064516</v>
      </c>
      <c r="EB75" s="86">
        <v>34.392857142857146</v>
      </c>
      <c r="EC75" s="86">
        <v>95.548387096774192</v>
      </c>
      <c r="ED75" s="86">
        <v>164.8</v>
      </c>
      <c r="EE75" s="86">
        <v>158.2258064516129</v>
      </c>
      <c r="EF75" s="86">
        <v>183.46666666666667</v>
      </c>
      <c r="EG75" s="86">
        <v>186.7741935483871</v>
      </c>
      <c r="EH75" s="86">
        <v>141.7741935483871</v>
      </c>
      <c r="EI75" s="86">
        <v>66.233333333333334</v>
      </c>
      <c r="EJ75" s="86">
        <v>17.387096774193548</v>
      </c>
      <c r="EK75" s="86">
        <v>1.2333333333333334</v>
      </c>
      <c r="EL75" s="86">
        <v>0</v>
      </c>
      <c r="EM75" s="84"/>
      <c r="EN75" s="35"/>
      <c r="EO75" s="66">
        <v>0.70833333333333304</v>
      </c>
      <c r="EP75" s="63">
        <v>0.61290322580645162</v>
      </c>
      <c r="EQ75" s="63">
        <v>18.214285714285715</v>
      </c>
      <c r="ER75" s="63">
        <v>69</v>
      </c>
      <c r="ES75" s="63">
        <v>131.13333333333333</v>
      </c>
      <c r="ET75" s="63">
        <v>160.64516129032259</v>
      </c>
      <c r="EU75" s="63">
        <v>188.93333333333334</v>
      </c>
      <c r="EV75" s="63">
        <v>189.58064516129033</v>
      </c>
      <c r="EW75" s="63">
        <v>149.19354838709677</v>
      </c>
      <c r="EX75" s="63">
        <v>86.2</v>
      </c>
      <c r="EY75" s="63">
        <v>16.258064516129032</v>
      </c>
      <c r="EZ75" s="63">
        <v>0.13333333333333333</v>
      </c>
      <c r="FA75" s="63">
        <v>0</v>
      </c>
      <c r="FC75" s="66">
        <v>0.70833333333333304</v>
      </c>
      <c r="FD75" s="63">
        <v>0</v>
      </c>
      <c r="FE75" s="63">
        <v>2.6785714285714284</v>
      </c>
      <c r="FF75" s="63">
        <v>66.677419354838705</v>
      </c>
      <c r="FG75" s="63">
        <v>116.83333333333333</v>
      </c>
      <c r="FH75" s="63">
        <v>154.16129032258064</v>
      </c>
      <c r="FI75" s="63">
        <v>172.36666666666667</v>
      </c>
      <c r="FJ75" s="63">
        <v>161.83870967741936</v>
      </c>
      <c r="FK75" s="63">
        <v>122.3225806451613</v>
      </c>
      <c r="FL75" s="63">
        <v>65.933333333333337</v>
      </c>
      <c r="FM75" s="63">
        <v>8.064516129032258</v>
      </c>
      <c r="FN75" s="63">
        <v>0</v>
      </c>
      <c r="FO75" s="63">
        <v>0</v>
      </c>
      <c r="FQ75" s="66">
        <v>0.70833333333333304</v>
      </c>
      <c r="FR75" s="63">
        <v>1.903225806451613</v>
      </c>
      <c r="FS75" s="63">
        <v>22.75</v>
      </c>
      <c r="FT75" s="63">
        <v>69.903225806451616</v>
      </c>
      <c r="FU75" s="63">
        <v>117.93333333333334</v>
      </c>
      <c r="FV75" s="63">
        <v>152.2258064516129</v>
      </c>
      <c r="FW75" s="63">
        <v>182.83333333333334</v>
      </c>
      <c r="FX75" s="63">
        <v>174.38709677419354</v>
      </c>
      <c r="FY75" s="63">
        <v>146.93548387096774</v>
      </c>
      <c r="FZ75" s="63">
        <v>82.666666666666671</v>
      </c>
      <c r="GA75" s="63">
        <v>22.774193548387096</v>
      </c>
      <c r="GB75" s="63">
        <v>1.2333333333333334</v>
      </c>
      <c r="GC75" s="63">
        <v>0</v>
      </c>
      <c r="GE75" s="66">
        <v>0.70833333333333304</v>
      </c>
      <c r="GF75" s="63">
        <v>2.774193548387097</v>
      </c>
      <c r="GG75" s="63">
        <v>33.964285714285715</v>
      </c>
      <c r="GH75" s="63">
        <v>84.709677419354833</v>
      </c>
      <c r="GI75" s="63">
        <v>128.73333333333332</v>
      </c>
      <c r="GJ75" s="63">
        <v>189.19354838709677</v>
      </c>
      <c r="GK75" s="63">
        <v>195.63333333333333</v>
      </c>
      <c r="GL75" s="63">
        <v>189.25806451612902</v>
      </c>
      <c r="GM75" s="63">
        <v>165</v>
      </c>
      <c r="GN75" s="63">
        <v>114.9</v>
      </c>
      <c r="GO75" s="63">
        <v>33.451612903225808</v>
      </c>
      <c r="GP75" s="63">
        <v>2.5666666666666669</v>
      </c>
      <c r="GQ75" s="63">
        <v>0</v>
      </c>
      <c r="GS75" s="66">
        <v>0.70833333333333304</v>
      </c>
      <c r="GT75" s="63">
        <v>1.4193548387096775</v>
      </c>
      <c r="GU75" s="63">
        <v>25.607142857142858</v>
      </c>
      <c r="GV75" s="63">
        <v>77.516129032258064</v>
      </c>
      <c r="GW75" s="63">
        <v>133.23333333333332</v>
      </c>
      <c r="GX75" s="63">
        <v>174.03225806451613</v>
      </c>
      <c r="GY75" s="63">
        <v>200.66666666666666</v>
      </c>
      <c r="GZ75" s="63">
        <v>193.96774193548387</v>
      </c>
      <c r="HA75" s="63">
        <v>152.96774193548387</v>
      </c>
      <c r="HB75" s="63">
        <v>88.766666666666666</v>
      </c>
      <c r="HC75" s="63">
        <v>27.096774193548388</v>
      </c>
      <c r="HD75" s="63">
        <v>1.4</v>
      </c>
      <c r="HE75" s="63">
        <v>0</v>
      </c>
    </row>
    <row r="76" spans="4:213" ht="15.75" thickBot="1" x14ac:dyDescent="0.3">
      <c r="D76" s="239">
        <v>0.75</v>
      </c>
      <c r="E76" s="245">
        <v>0</v>
      </c>
      <c r="F76" s="245">
        <v>0</v>
      </c>
      <c r="G76" s="245">
        <v>1.4516129032258065</v>
      </c>
      <c r="H76" s="245">
        <v>26.933333333333334</v>
      </c>
      <c r="I76" s="245">
        <v>78.870967741935488</v>
      </c>
      <c r="J76" s="245">
        <v>98.13333333333334</v>
      </c>
      <c r="K76" s="245">
        <v>97.193548387096769</v>
      </c>
      <c r="L76" s="245">
        <v>35.677419354838712</v>
      </c>
      <c r="M76" s="245">
        <v>0</v>
      </c>
      <c r="N76" s="245">
        <v>0</v>
      </c>
      <c r="O76" s="245">
        <v>0</v>
      </c>
      <c r="P76" s="245">
        <v>0</v>
      </c>
      <c r="Q76" s="84"/>
      <c r="R76" s="66">
        <v>0.75</v>
      </c>
      <c r="S76" s="63">
        <v>0</v>
      </c>
      <c r="T76" s="63">
        <v>0.9285714285714286</v>
      </c>
      <c r="U76" s="63">
        <v>21.548387096774192</v>
      </c>
      <c r="V76" s="63">
        <v>75.86666666666666</v>
      </c>
      <c r="W76" s="63">
        <v>120.16129032258064</v>
      </c>
      <c r="X76" s="63">
        <v>152.46666666666667</v>
      </c>
      <c r="Y76" s="63">
        <v>135.87096774193549</v>
      </c>
      <c r="Z76" s="63">
        <v>101.61290322580645</v>
      </c>
      <c r="AA76" s="63">
        <v>31.4</v>
      </c>
      <c r="AB76" s="63">
        <v>0.83870967741935487</v>
      </c>
      <c r="AC76" s="63">
        <v>0</v>
      </c>
      <c r="AD76" s="63">
        <v>0</v>
      </c>
      <c r="AE76" s="35"/>
      <c r="AF76" s="66">
        <v>0.75</v>
      </c>
      <c r="AG76" s="63">
        <v>0</v>
      </c>
      <c r="AH76" s="63">
        <v>1.4285714285714286</v>
      </c>
      <c r="AI76" s="63">
        <v>26.903225806451612</v>
      </c>
      <c r="AJ76" s="63">
        <v>75.833333333333329</v>
      </c>
      <c r="AK76" s="63">
        <v>120.41935483870968</v>
      </c>
      <c r="AL76" s="63">
        <v>136.33333333333334</v>
      </c>
      <c r="AM76" s="63">
        <v>134.41935483870967</v>
      </c>
      <c r="AN76" s="63">
        <v>108.83870967741936</v>
      </c>
      <c r="AO76" s="63">
        <v>41.133333333333333</v>
      </c>
      <c r="AP76" s="63">
        <v>1.8709677419354838</v>
      </c>
      <c r="AQ76" s="63">
        <v>0</v>
      </c>
      <c r="AR76" s="63">
        <v>0</v>
      </c>
      <c r="AT76" s="66">
        <v>0.75</v>
      </c>
      <c r="AU76" s="63">
        <v>0</v>
      </c>
      <c r="AV76" s="63">
        <v>4.1428571428571432</v>
      </c>
      <c r="AW76" s="63">
        <v>37.322580645161288</v>
      </c>
      <c r="AX76" s="63">
        <v>92.733333333333334</v>
      </c>
      <c r="AY76" s="63">
        <v>143.80645161290323</v>
      </c>
      <c r="AZ76" s="63">
        <v>161.80000000000001</v>
      </c>
      <c r="BA76" s="63">
        <v>162.06451612903226</v>
      </c>
      <c r="BB76" s="63">
        <v>124.41935483870968</v>
      </c>
      <c r="BC76" s="63">
        <v>48.4</v>
      </c>
      <c r="BD76" s="63">
        <v>4</v>
      </c>
      <c r="BE76" s="63">
        <v>0</v>
      </c>
      <c r="BF76" s="63">
        <v>0</v>
      </c>
      <c r="BG76" s="35"/>
      <c r="BH76" s="66">
        <v>0.75</v>
      </c>
      <c r="BI76" s="63">
        <v>0</v>
      </c>
      <c r="BJ76" s="63">
        <v>1.6428571428571428</v>
      </c>
      <c r="BK76" s="63">
        <v>23.967741935483872</v>
      </c>
      <c r="BL76" s="63">
        <v>76.766666666666666</v>
      </c>
      <c r="BM76" s="63">
        <v>124.74193548387096</v>
      </c>
      <c r="BN76" s="63">
        <v>143.4</v>
      </c>
      <c r="BO76" s="63">
        <v>147.29032258064515</v>
      </c>
      <c r="BP76" s="63">
        <v>106.45161290322581</v>
      </c>
      <c r="BQ76" s="63">
        <v>34.033333333333331</v>
      </c>
      <c r="BR76" s="63">
        <v>1.4193548387096775</v>
      </c>
      <c r="BS76" s="63">
        <v>0</v>
      </c>
      <c r="BT76" s="63">
        <v>0</v>
      </c>
      <c r="BU76" s="35"/>
      <c r="BV76" s="66">
        <v>0.75</v>
      </c>
      <c r="BW76" s="63">
        <v>0</v>
      </c>
      <c r="BX76" s="63">
        <v>3.1785714285714284</v>
      </c>
      <c r="BY76" s="63">
        <v>29.580645161290324</v>
      </c>
      <c r="BZ76" s="63">
        <v>80.900000000000006</v>
      </c>
      <c r="CA76" s="63">
        <v>110.35483870967742</v>
      </c>
      <c r="CB76" s="63">
        <v>148.93333333333334</v>
      </c>
      <c r="CC76" s="63">
        <v>137.74193548387098</v>
      </c>
      <c r="CD76" s="63">
        <v>106.54838709677419</v>
      </c>
      <c r="CE76" s="63">
        <v>41.766666666666666</v>
      </c>
      <c r="CF76" s="63">
        <v>2.4193548387096775</v>
      </c>
      <c r="CG76" s="63">
        <v>0</v>
      </c>
      <c r="CH76" s="63">
        <v>0</v>
      </c>
      <c r="CI76" s="35"/>
      <c r="CJ76" s="66">
        <v>0.75</v>
      </c>
      <c r="CK76" s="63">
        <v>0.19354838709677419</v>
      </c>
      <c r="CL76" s="63">
        <v>11.964285714285714</v>
      </c>
      <c r="CM76" s="63">
        <v>54.032258064516128</v>
      </c>
      <c r="CN76" s="63">
        <v>114.3</v>
      </c>
      <c r="CO76" s="63">
        <v>139.25806451612902</v>
      </c>
      <c r="CP76" s="63">
        <v>161.19999999999999</v>
      </c>
      <c r="CQ76" s="63">
        <v>143.48387096774192</v>
      </c>
      <c r="CR76" s="63">
        <v>130</v>
      </c>
      <c r="CS76" s="63">
        <v>61.833333333333336</v>
      </c>
      <c r="CT76" s="63">
        <v>12.741935483870968</v>
      </c>
      <c r="CU76" s="63">
        <v>6.6666666666666666E-2</v>
      </c>
      <c r="CV76" s="63">
        <v>0</v>
      </c>
      <c r="CW76" s="84"/>
      <c r="DL76" s="66">
        <v>0.75</v>
      </c>
      <c r="DM76" s="63">
        <v>0</v>
      </c>
      <c r="DN76" s="63">
        <v>1.1071428571428572</v>
      </c>
      <c r="DO76" s="63">
        <v>22.483870967741936</v>
      </c>
      <c r="DP76" s="63">
        <v>68.533333333333331</v>
      </c>
      <c r="DQ76" s="63">
        <v>110.74193548387096</v>
      </c>
      <c r="DR76" s="63">
        <v>129.26666666666668</v>
      </c>
      <c r="DS76" s="63">
        <v>140.45161290322579</v>
      </c>
      <c r="DT76" s="63">
        <v>93.548387096774192</v>
      </c>
      <c r="DU76" s="63">
        <v>31.866666666666667</v>
      </c>
      <c r="DV76" s="63">
        <v>1.1935483870967742</v>
      </c>
      <c r="DW76" s="63">
        <v>0</v>
      </c>
      <c r="DX76" s="63">
        <v>0</v>
      </c>
      <c r="DY76" s="84"/>
      <c r="DZ76" s="66">
        <v>0.75</v>
      </c>
      <c r="EA76" s="86">
        <v>0.19354838709677419</v>
      </c>
      <c r="EB76" s="86">
        <v>10</v>
      </c>
      <c r="EC76" s="86">
        <v>57.29032258064516</v>
      </c>
      <c r="ED76" s="86">
        <v>135.30000000000001</v>
      </c>
      <c r="EE76" s="86">
        <v>122.48387096774194</v>
      </c>
      <c r="EF76" s="86">
        <v>131.26666666666668</v>
      </c>
      <c r="EG76" s="86">
        <v>158.35483870967741</v>
      </c>
      <c r="EH76" s="86">
        <v>98.193548387096769</v>
      </c>
      <c r="EI76" s="86">
        <v>21.9</v>
      </c>
      <c r="EJ76" s="86">
        <v>1.6451612903225807</v>
      </c>
      <c r="EK76" s="86">
        <v>0</v>
      </c>
      <c r="EL76" s="86">
        <v>0</v>
      </c>
      <c r="EM76" s="84"/>
      <c r="EN76" s="35"/>
      <c r="EO76" s="66">
        <v>0.75</v>
      </c>
      <c r="EP76" s="63">
        <v>0</v>
      </c>
      <c r="EQ76" s="63">
        <v>0.39285714285714285</v>
      </c>
      <c r="ER76" s="63">
        <v>15.806451612903226</v>
      </c>
      <c r="ES76" s="63">
        <v>67.266666666666666</v>
      </c>
      <c r="ET76" s="63">
        <v>110.6774193548387</v>
      </c>
      <c r="EU76" s="63">
        <v>124.03333333333333</v>
      </c>
      <c r="EV76" s="63">
        <v>127.41935483870968</v>
      </c>
      <c r="EW76" s="63">
        <v>88.806451612903231</v>
      </c>
      <c r="EX76" s="63">
        <v>25.2</v>
      </c>
      <c r="EY76" s="63">
        <v>0.54838709677419351</v>
      </c>
      <c r="EZ76" s="63">
        <v>0</v>
      </c>
      <c r="FA76" s="63">
        <v>0</v>
      </c>
      <c r="FC76" s="66">
        <v>0.75</v>
      </c>
      <c r="FD76" s="63">
        <v>0</v>
      </c>
      <c r="FE76" s="63">
        <v>0</v>
      </c>
      <c r="FF76" s="63">
        <v>21.70967741935484</v>
      </c>
      <c r="FG76" s="63">
        <v>85.533333333333331</v>
      </c>
      <c r="FH76" s="63">
        <v>121.54838709677419</v>
      </c>
      <c r="FI76" s="63">
        <v>132.03333333333333</v>
      </c>
      <c r="FJ76" s="63">
        <v>116</v>
      </c>
      <c r="FK76" s="63">
        <v>87.935483870967744</v>
      </c>
      <c r="FL76" s="63">
        <v>18.766666666666666</v>
      </c>
      <c r="FM76" s="63">
        <v>0</v>
      </c>
      <c r="FN76" s="63">
        <v>0</v>
      </c>
      <c r="FO76" s="63">
        <v>0</v>
      </c>
      <c r="FQ76" s="66">
        <v>0.75</v>
      </c>
      <c r="FR76" s="63">
        <v>0</v>
      </c>
      <c r="FS76" s="63">
        <v>1</v>
      </c>
      <c r="FT76" s="63">
        <v>19.838709677419356</v>
      </c>
      <c r="FU76" s="63">
        <v>65.033333333333331</v>
      </c>
      <c r="FV76" s="63">
        <v>106.74193548387096</v>
      </c>
      <c r="FW76" s="63">
        <v>124.33333333333333</v>
      </c>
      <c r="FX76" s="63">
        <v>129.32258064516128</v>
      </c>
      <c r="FY76" s="63">
        <v>89.645161290322577</v>
      </c>
      <c r="FZ76" s="63">
        <v>29.766666666666666</v>
      </c>
      <c r="GA76" s="63">
        <v>1.2580645161290323</v>
      </c>
      <c r="GB76" s="63">
        <v>0</v>
      </c>
      <c r="GC76" s="63">
        <v>0</v>
      </c>
      <c r="GE76" s="66">
        <v>0.75</v>
      </c>
      <c r="GF76" s="63">
        <v>0</v>
      </c>
      <c r="GG76" s="63">
        <v>4.3214285714285712</v>
      </c>
      <c r="GH76" s="63">
        <v>37.032258064516128</v>
      </c>
      <c r="GI76" s="63">
        <v>87.233333333333334</v>
      </c>
      <c r="GJ76" s="63">
        <v>135.32258064516128</v>
      </c>
      <c r="GK76" s="63">
        <v>152.03333333333333</v>
      </c>
      <c r="GL76" s="63">
        <v>144.7741935483871</v>
      </c>
      <c r="GM76" s="63">
        <v>121.25806451612904</v>
      </c>
      <c r="GN76" s="63">
        <v>55.7</v>
      </c>
      <c r="GO76" s="63">
        <v>4.4838709677419351</v>
      </c>
      <c r="GP76" s="63">
        <v>0</v>
      </c>
      <c r="GQ76" s="63">
        <v>0</v>
      </c>
      <c r="GS76" s="66">
        <v>0.75</v>
      </c>
      <c r="GT76" s="63">
        <v>0</v>
      </c>
      <c r="GU76" s="63">
        <v>2.5357142857142856</v>
      </c>
      <c r="GV76" s="63">
        <v>32.70967741935484</v>
      </c>
      <c r="GW76" s="63">
        <v>85.1</v>
      </c>
      <c r="GX76" s="63">
        <v>125.87096774193549</v>
      </c>
      <c r="GY76" s="63">
        <v>150.63333333333333</v>
      </c>
      <c r="GZ76" s="63">
        <v>145.7741935483871</v>
      </c>
      <c r="HA76" s="63">
        <v>108.12903225806451</v>
      </c>
      <c r="HB76" s="63">
        <v>38.266666666666666</v>
      </c>
      <c r="HC76" s="63">
        <v>2.5483870967741935</v>
      </c>
      <c r="HD76" s="63">
        <v>0</v>
      </c>
      <c r="HE76" s="63">
        <v>0</v>
      </c>
    </row>
    <row r="77" spans="4:213" ht="15.75" thickBot="1" x14ac:dyDescent="0.3">
      <c r="D77" s="239">
        <v>0.79166666666666696</v>
      </c>
      <c r="E77" s="245">
        <v>0</v>
      </c>
      <c r="F77" s="245">
        <v>0</v>
      </c>
      <c r="G77" s="245">
        <v>0</v>
      </c>
      <c r="H77" s="245">
        <v>0</v>
      </c>
      <c r="I77" s="245">
        <v>17.967741935483872</v>
      </c>
      <c r="J77" s="245">
        <v>51.9</v>
      </c>
      <c r="K77" s="245">
        <v>45.58064516129032</v>
      </c>
      <c r="L77" s="245">
        <v>5.580645161290323</v>
      </c>
      <c r="M77" s="245">
        <v>0</v>
      </c>
      <c r="N77" s="245">
        <v>0</v>
      </c>
      <c r="O77" s="245">
        <v>0</v>
      </c>
      <c r="P77" s="245">
        <v>0</v>
      </c>
      <c r="Q77" s="84"/>
      <c r="R77" s="66">
        <v>0.79166666666666696</v>
      </c>
      <c r="S77" s="63">
        <v>0</v>
      </c>
      <c r="T77" s="63">
        <v>0</v>
      </c>
      <c r="U77" s="63">
        <v>1.1612903225806452</v>
      </c>
      <c r="V77" s="63">
        <v>20.266666666666666</v>
      </c>
      <c r="W77" s="63">
        <v>63.967741935483872</v>
      </c>
      <c r="X77" s="63">
        <v>97.066666666666663</v>
      </c>
      <c r="Y77" s="63">
        <v>72.838709677419359</v>
      </c>
      <c r="Z77" s="63">
        <v>41.774193548387096</v>
      </c>
      <c r="AA77" s="63">
        <v>3.6</v>
      </c>
      <c r="AB77" s="63">
        <v>0</v>
      </c>
      <c r="AC77" s="63">
        <v>0</v>
      </c>
      <c r="AD77" s="63">
        <v>0</v>
      </c>
      <c r="AE77" s="35"/>
      <c r="AF77" s="66">
        <v>0.79166666666666696</v>
      </c>
      <c r="AG77" s="63">
        <v>0</v>
      </c>
      <c r="AH77" s="63">
        <v>0</v>
      </c>
      <c r="AI77" s="63">
        <v>1.4516129032258065</v>
      </c>
      <c r="AJ77" s="63">
        <v>24.733333333333334</v>
      </c>
      <c r="AK77" s="63">
        <v>66.548387096774192</v>
      </c>
      <c r="AL77" s="63">
        <v>89.233333333333334</v>
      </c>
      <c r="AM77" s="63">
        <v>77.58064516129032</v>
      </c>
      <c r="AN77" s="63">
        <v>44.258064516129032</v>
      </c>
      <c r="AO77" s="63">
        <v>5</v>
      </c>
      <c r="AP77" s="63">
        <v>0</v>
      </c>
      <c r="AQ77" s="63">
        <v>0</v>
      </c>
      <c r="AR77" s="63">
        <v>0</v>
      </c>
      <c r="AT77" s="66">
        <v>0.79166666666666696</v>
      </c>
      <c r="AU77" s="63">
        <v>0</v>
      </c>
      <c r="AV77" s="63">
        <v>0</v>
      </c>
      <c r="AW77" s="63">
        <v>3.774193548387097</v>
      </c>
      <c r="AX77" s="63">
        <v>35.766666666666666</v>
      </c>
      <c r="AY77" s="63">
        <v>81.774193548387103</v>
      </c>
      <c r="AZ77" s="63">
        <v>103.73333333333333</v>
      </c>
      <c r="BA77" s="63">
        <v>101.41935483870968</v>
      </c>
      <c r="BB77" s="63">
        <v>56.387096774193552</v>
      </c>
      <c r="BC77" s="63">
        <v>7.6</v>
      </c>
      <c r="BD77" s="63">
        <v>0</v>
      </c>
      <c r="BE77" s="63">
        <v>0</v>
      </c>
      <c r="BF77" s="63">
        <v>0</v>
      </c>
      <c r="BG77" s="35"/>
      <c r="BH77" s="66">
        <v>0.79166666666666696</v>
      </c>
      <c r="BI77" s="63">
        <v>0</v>
      </c>
      <c r="BJ77" s="63">
        <v>0</v>
      </c>
      <c r="BK77" s="63">
        <v>0.93548387096774188</v>
      </c>
      <c r="BL77" s="63">
        <v>18.399999999999999</v>
      </c>
      <c r="BM77" s="63">
        <v>55.12903225806452</v>
      </c>
      <c r="BN77" s="63">
        <v>81.86666666666666</v>
      </c>
      <c r="BO77" s="63">
        <v>82.967741935483872</v>
      </c>
      <c r="BP77" s="63">
        <v>38.193548387096776</v>
      </c>
      <c r="BQ77" s="63">
        <v>2.8333333333333335</v>
      </c>
      <c r="BR77" s="63">
        <v>0</v>
      </c>
      <c r="BS77" s="63">
        <v>0</v>
      </c>
      <c r="BT77" s="63">
        <v>0</v>
      </c>
      <c r="BU77" s="35"/>
      <c r="BV77" s="66">
        <v>0.79166666666666696</v>
      </c>
      <c r="BW77" s="63">
        <v>0</v>
      </c>
      <c r="BX77" s="63">
        <v>0</v>
      </c>
      <c r="BY77" s="63">
        <v>1.2903225806451613</v>
      </c>
      <c r="BZ77" s="63">
        <v>18.033333333333335</v>
      </c>
      <c r="CA77" s="63">
        <v>52.161290322580648</v>
      </c>
      <c r="CB77" s="63">
        <v>78.2</v>
      </c>
      <c r="CC77" s="63">
        <v>77.290322580645167</v>
      </c>
      <c r="CD77" s="63">
        <v>37.387096774193552</v>
      </c>
      <c r="CE77" s="63">
        <v>3.3</v>
      </c>
      <c r="CF77" s="63">
        <v>0</v>
      </c>
      <c r="CG77" s="63">
        <v>0</v>
      </c>
      <c r="CH77" s="63">
        <v>0</v>
      </c>
      <c r="CI77" s="35"/>
      <c r="CJ77" s="66">
        <v>0.79166666666666696</v>
      </c>
      <c r="CK77" s="63">
        <v>0</v>
      </c>
      <c r="CL77" s="63">
        <v>0.10714285714285714</v>
      </c>
      <c r="CM77" s="63">
        <v>21.677419354838708</v>
      </c>
      <c r="CN77" s="63">
        <v>58.7</v>
      </c>
      <c r="CO77" s="63">
        <v>85.741935483870961</v>
      </c>
      <c r="CP77" s="63">
        <v>113.93333333333334</v>
      </c>
      <c r="CQ77" s="63">
        <v>102.29032258064517</v>
      </c>
      <c r="CR77" s="63">
        <v>72.387096774193552</v>
      </c>
      <c r="CS77" s="63">
        <v>20.833333333333332</v>
      </c>
      <c r="CT77" s="63">
        <v>1.3548387096774193</v>
      </c>
      <c r="CU77" s="63">
        <v>0</v>
      </c>
      <c r="CV77" s="63">
        <v>0</v>
      </c>
      <c r="CW77" s="84"/>
      <c r="DL77" s="66">
        <v>0.79166666666666696</v>
      </c>
      <c r="DM77" s="63">
        <v>0</v>
      </c>
      <c r="DN77" s="63">
        <v>0</v>
      </c>
      <c r="DO77" s="63">
        <v>0.77419354838709675</v>
      </c>
      <c r="DP77" s="63">
        <v>15.533333333333333</v>
      </c>
      <c r="DQ77" s="63">
        <v>55.741935483870968</v>
      </c>
      <c r="DR77" s="63">
        <v>77.8</v>
      </c>
      <c r="DS77" s="63">
        <v>81.258064516129039</v>
      </c>
      <c r="DT77" s="63">
        <v>32.483870967741936</v>
      </c>
      <c r="DU77" s="63">
        <v>2.8</v>
      </c>
      <c r="DV77" s="63">
        <v>0</v>
      </c>
      <c r="DW77" s="63">
        <v>0</v>
      </c>
      <c r="DX77" s="63">
        <v>0</v>
      </c>
      <c r="DY77" s="84"/>
      <c r="DZ77" s="66">
        <v>0.79166666666666696</v>
      </c>
      <c r="EA77" s="86">
        <v>0</v>
      </c>
      <c r="EB77" s="86">
        <v>0</v>
      </c>
      <c r="EC77" s="86">
        <v>15.32258064516129</v>
      </c>
      <c r="ED77" s="86">
        <v>62.833333333333336</v>
      </c>
      <c r="EE77" s="86">
        <v>83.064516129032256</v>
      </c>
      <c r="EF77" s="86">
        <v>100.76666666666667</v>
      </c>
      <c r="EG77" s="86">
        <v>130.09677419354838</v>
      </c>
      <c r="EH77" s="86">
        <v>50.677419354838712</v>
      </c>
      <c r="EI77" s="86">
        <v>1.7666666666666666</v>
      </c>
      <c r="EJ77" s="86">
        <v>0</v>
      </c>
      <c r="EK77" s="86">
        <v>0</v>
      </c>
      <c r="EL77" s="86">
        <v>0</v>
      </c>
      <c r="EM77" s="84"/>
      <c r="EN77" s="35"/>
      <c r="EO77" s="66">
        <v>0.79166666666666696</v>
      </c>
      <c r="EP77" s="63">
        <v>0</v>
      </c>
      <c r="EQ77" s="63">
        <v>0</v>
      </c>
      <c r="ER77" s="63">
        <v>0.32258064516129031</v>
      </c>
      <c r="ES77" s="63">
        <v>10.433333333333334</v>
      </c>
      <c r="ET77" s="63">
        <v>42.838709677419352</v>
      </c>
      <c r="EU77" s="63">
        <v>69.3</v>
      </c>
      <c r="EV77" s="63">
        <v>66.516129032258064</v>
      </c>
      <c r="EW77" s="63">
        <v>29.35483870967742</v>
      </c>
      <c r="EX77" s="63">
        <v>1.5</v>
      </c>
      <c r="EY77" s="63">
        <v>0</v>
      </c>
      <c r="EZ77" s="63">
        <v>0</v>
      </c>
      <c r="FA77" s="63">
        <v>0</v>
      </c>
      <c r="FC77" s="66">
        <v>0.79166666666666696</v>
      </c>
      <c r="FD77" s="63">
        <v>0</v>
      </c>
      <c r="FE77" s="63">
        <v>0</v>
      </c>
      <c r="FF77" s="63">
        <v>0</v>
      </c>
      <c r="FG77" s="63">
        <v>30.533333333333335</v>
      </c>
      <c r="FH77" s="63">
        <v>84.838709677419359</v>
      </c>
      <c r="FI77" s="63">
        <v>102.4</v>
      </c>
      <c r="FJ77" s="63">
        <v>74.838709677419359</v>
      </c>
      <c r="FK77" s="63">
        <v>41.354838709677416</v>
      </c>
      <c r="FL77" s="63">
        <v>0</v>
      </c>
      <c r="FM77" s="63">
        <v>0</v>
      </c>
      <c r="FN77" s="63">
        <v>0</v>
      </c>
      <c r="FO77" s="63">
        <v>0</v>
      </c>
      <c r="FQ77" s="66">
        <v>0.79166666666666696</v>
      </c>
      <c r="FR77" s="63">
        <v>0</v>
      </c>
      <c r="FS77" s="63">
        <v>0</v>
      </c>
      <c r="FT77" s="63">
        <v>0.74193548387096775</v>
      </c>
      <c r="FU77" s="63">
        <v>13.4</v>
      </c>
      <c r="FV77" s="63">
        <v>52.258064516129032</v>
      </c>
      <c r="FW77" s="63">
        <v>67.066666666666663</v>
      </c>
      <c r="FX77" s="63">
        <v>69.387096774193552</v>
      </c>
      <c r="FY77" s="63">
        <v>29.225806451612904</v>
      </c>
      <c r="FZ77" s="63">
        <v>2.0666666666666669</v>
      </c>
      <c r="GA77" s="63">
        <v>0</v>
      </c>
      <c r="GB77" s="63">
        <v>0</v>
      </c>
      <c r="GC77" s="63">
        <v>0</v>
      </c>
      <c r="GE77" s="66">
        <v>0.79166666666666696</v>
      </c>
      <c r="GF77" s="63">
        <v>0</v>
      </c>
      <c r="GG77" s="63">
        <v>0</v>
      </c>
      <c r="GH77" s="63">
        <v>4.806451612903226</v>
      </c>
      <c r="GI77" s="63">
        <v>40.766666666666666</v>
      </c>
      <c r="GJ77" s="63">
        <v>83.225806451612897</v>
      </c>
      <c r="GK77" s="63">
        <v>101.83333333333333</v>
      </c>
      <c r="GL77" s="63">
        <v>92.193548387096769</v>
      </c>
      <c r="GM77" s="63">
        <v>62.741935483870968</v>
      </c>
      <c r="GN77" s="63">
        <v>11.566666666666666</v>
      </c>
      <c r="GO77" s="63">
        <v>0</v>
      </c>
      <c r="GP77" s="63">
        <v>0</v>
      </c>
      <c r="GQ77" s="63">
        <v>0</v>
      </c>
      <c r="GS77" s="66">
        <v>0.79166666666666696</v>
      </c>
      <c r="GT77" s="63">
        <v>0</v>
      </c>
      <c r="GU77" s="63">
        <v>0</v>
      </c>
      <c r="GV77" s="63">
        <v>3.5483870967741935</v>
      </c>
      <c r="GW77" s="63">
        <v>32.799999999999997</v>
      </c>
      <c r="GX77" s="63">
        <v>77.935483870967744</v>
      </c>
      <c r="GY77" s="63">
        <v>100.46666666666667</v>
      </c>
      <c r="GZ77" s="63">
        <v>86.806451612903231</v>
      </c>
      <c r="HA77" s="63">
        <v>54.838709677419352</v>
      </c>
      <c r="HB77" s="63">
        <v>6.1</v>
      </c>
      <c r="HC77" s="63">
        <v>0</v>
      </c>
      <c r="HD77" s="63">
        <v>0</v>
      </c>
      <c r="HE77" s="63">
        <v>0</v>
      </c>
    </row>
    <row r="78" spans="4:213" ht="15.75" thickBot="1" x14ac:dyDescent="0.3">
      <c r="D78" s="239">
        <v>0.83333333333333304</v>
      </c>
      <c r="E78" s="245">
        <v>0</v>
      </c>
      <c r="F78" s="245">
        <v>0</v>
      </c>
      <c r="G78" s="245">
        <v>0</v>
      </c>
      <c r="H78" s="245">
        <v>0</v>
      </c>
      <c r="I78" s="245">
        <v>0</v>
      </c>
      <c r="J78" s="245">
        <v>0</v>
      </c>
      <c r="K78" s="245">
        <v>0</v>
      </c>
      <c r="L78" s="245">
        <v>0</v>
      </c>
      <c r="M78" s="245">
        <v>0</v>
      </c>
      <c r="N78" s="245">
        <v>0</v>
      </c>
      <c r="O78" s="245">
        <v>0</v>
      </c>
      <c r="P78" s="245">
        <v>0</v>
      </c>
      <c r="Q78" s="84"/>
      <c r="R78" s="66">
        <v>0.83333333333333304</v>
      </c>
      <c r="S78" s="63">
        <v>0</v>
      </c>
      <c r="T78" s="63">
        <v>0</v>
      </c>
      <c r="U78" s="63">
        <v>0</v>
      </c>
      <c r="V78" s="63">
        <v>1.3333333333333333</v>
      </c>
      <c r="W78" s="63">
        <v>15.709677419354838</v>
      </c>
      <c r="X78" s="63">
        <v>40.533333333333331</v>
      </c>
      <c r="Y78" s="63">
        <v>27.483870967741936</v>
      </c>
      <c r="Z78" s="63">
        <v>7.032258064516129</v>
      </c>
      <c r="AA78" s="63">
        <v>0</v>
      </c>
      <c r="AB78" s="63">
        <v>0</v>
      </c>
      <c r="AC78" s="63">
        <v>0</v>
      </c>
      <c r="AD78" s="63">
        <v>0</v>
      </c>
      <c r="AE78" s="35"/>
      <c r="AF78" s="66">
        <v>0.83333333333333304</v>
      </c>
      <c r="AG78" s="63">
        <v>0</v>
      </c>
      <c r="AH78" s="63">
        <v>0</v>
      </c>
      <c r="AI78" s="63">
        <v>0</v>
      </c>
      <c r="AJ78" s="63">
        <v>1.1000000000000001</v>
      </c>
      <c r="AK78" s="63">
        <v>14.483870967741936</v>
      </c>
      <c r="AL78" s="63">
        <v>34.166666666666664</v>
      </c>
      <c r="AM78" s="63">
        <v>22.322580645161292</v>
      </c>
      <c r="AN78" s="63">
        <v>5.4516129032258061</v>
      </c>
      <c r="AO78" s="63">
        <v>0</v>
      </c>
      <c r="AP78" s="63">
        <v>0</v>
      </c>
      <c r="AQ78" s="63">
        <v>0</v>
      </c>
      <c r="AR78" s="63">
        <v>0</v>
      </c>
      <c r="AT78" s="66">
        <v>0.83333333333333304</v>
      </c>
      <c r="AU78" s="63">
        <v>0</v>
      </c>
      <c r="AV78" s="63">
        <v>0</v>
      </c>
      <c r="AW78" s="63">
        <v>0</v>
      </c>
      <c r="AX78" s="63">
        <v>3.1333333333333333</v>
      </c>
      <c r="AY78" s="63">
        <v>25.322580645161292</v>
      </c>
      <c r="AZ78" s="63">
        <v>45.2</v>
      </c>
      <c r="BA78" s="63">
        <v>42.032258064516128</v>
      </c>
      <c r="BB78" s="63">
        <v>10.516129032258064</v>
      </c>
      <c r="BC78" s="63">
        <v>0</v>
      </c>
      <c r="BD78" s="63">
        <v>0</v>
      </c>
      <c r="BE78" s="63">
        <v>0</v>
      </c>
      <c r="BF78" s="63">
        <v>0</v>
      </c>
      <c r="BG78" s="35"/>
      <c r="BH78" s="66">
        <v>0.83333333333333304</v>
      </c>
      <c r="BI78" s="63">
        <v>0</v>
      </c>
      <c r="BJ78" s="63">
        <v>0</v>
      </c>
      <c r="BK78" s="63">
        <v>0</v>
      </c>
      <c r="BL78" s="63">
        <v>0.26666666666666666</v>
      </c>
      <c r="BM78" s="63">
        <v>8.4838709677419359</v>
      </c>
      <c r="BN78" s="63">
        <v>22.633333333333333</v>
      </c>
      <c r="BO78" s="63">
        <v>22.70967741935484</v>
      </c>
      <c r="BP78" s="63">
        <v>3.806451612903226</v>
      </c>
      <c r="BQ78" s="63">
        <v>0</v>
      </c>
      <c r="BR78" s="63">
        <v>0</v>
      </c>
      <c r="BS78" s="63">
        <v>0</v>
      </c>
      <c r="BT78" s="63">
        <v>0</v>
      </c>
      <c r="BU78" s="35"/>
      <c r="BV78" s="66">
        <v>0.83333333333333304</v>
      </c>
      <c r="BW78" s="63">
        <v>0</v>
      </c>
      <c r="BX78" s="63">
        <v>0</v>
      </c>
      <c r="BY78" s="63">
        <v>0</v>
      </c>
      <c r="BZ78" s="63">
        <v>0.16666666666666666</v>
      </c>
      <c r="CA78" s="63">
        <v>6.32258064516129</v>
      </c>
      <c r="CB78" s="63">
        <v>16.899999999999999</v>
      </c>
      <c r="CC78" s="63">
        <v>16.096774193548388</v>
      </c>
      <c r="CD78" s="63">
        <v>3</v>
      </c>
      <c r="CE78" s="63">
        <v>0</v>
      </c>
      <c r="CF78" s="63">
        <v>0</v>
      </c>
      <c r="CG78" s="63">
        <v>0</v>
      </c>
      <c r="CH78" s="63">
        <v>0</v>
      </c>
      <c r="CI78" s="35"/>
      <c r="CJ78" s="66">
        <v>0.83333333333333304</v>
      </c>
      <c r="CK78" s="63">
        <v>0</v>
      </c>
      <c r="CL78" s="63">
        <v>0</v>
      </c>
      <c r="CM78" s="63">
        <v>4.354838709677419</v>
      </c>
      <c r="CN78" s="63">
        <v>18.066666666666666</v>
      </c>
      <c r="CO78" s="63">
        <v>36.935483870967744</v>
      </c>
      <c r="CP78" s="63">
        <v>69.233333333333334</v>
      </c>
      <c r="CQ78" s="63">
        <v>57.806451612903224</v>
      </c>
      <c r="CR78" s="63">
        <v>28.870967741935484</v>
      </c>
      <c r="CS78" s="63">
        <v>2.2333333333333334</v>
      </c>
      <c r="CT78" s="63">
        <v>0</v>
      </c>
      <c r="CU78" s="63">
        <v>0</v>
      </c>
      <c r="CV78" s="63">
        <v>0</v>
      </c>
      <c r="CW78" s="84"/>
      <c r="DL78" s="66">
        <v>0.83333333333333304</v>
      </c>
      <c r="DM78" s="63">
        <v>0</v>
      </c>
      <c r="DN78" s="63">
        <v>0</v>
      </c>
      <c r="DO78" s="63">
        <v>0</v>
      </c>
      <c r="DP78" s="63">
        <v>0.3</v>
      </c>
      <c r="DQ78" s="63">
        <v>9.612903225806452</v>
      </c>
      <c r="DR78" s="63">
        <v>24.566666666666666</v>
      </c>
      <c r="DS78" s="63">
        <v>21.032258064516128</v>
      </c>
      <c r="DT78" s="63">
        <v>3.2580645161290325</v>
      </c>
      <c r="DU78" s="63">
        <v>0</v>
      </c>
      <c r="DV78" s="63">
        <v>0</v>
      </c>
      <c r="DW78" s="63">
        <v>0</v>
      </c>
      <c r="DX78" s="63">
        <v>0</v>
      </c>
      <c r="DY78" s="84"/>
      <c r="DZ78" s="66">
        <v>0.83333333333333304</v>
      </c>
      <c r="EA78" s="86">
        <v>0</v>
      </c>
      <c r="EB78" s="86">
        <v>0</v>
      </c>
      <c r="EC78" s="86">
        <v>0.29032258064516131</v>
      </c>
      <c r="ED78" s="86">
        <v>19.566666666666666</v>
      </c>
      <c r="EE78" s="86">
        <v>49.41935483870968</v>
      </c>
      <c r="EF78" s="86">
        <v>69.099999999999994</v>
      </c>
      <c r="EG78" s="86">
        <v>68.032258064516128</v>
      </c>
      <c r="EH78" s="86">
        <v>18.64516129032258</v>
      </c>
      <c r="EI78" s="86">
        <v>0</v>
      </c>
      <c r="EJ78" s="86">
        <v>0</v>
      </c>
      <c r="EK78" s="86">
        <v>0</v>
      </c>
      <c r="EL78" s="86">
        <v>0</v>
      </c>
      <c r="EM78" s="84"/>
      <c r="EN78" s="35"/>
      <c r="EO78" s="66">
        <v>0.83333333333333304</v>
      </c>
      <c r="EP78" s="63">
        <v>0</v>
      </c>
      <c r="EQ78" s="63">
        <v>0</v>
      </c>
      <c r="ER78" s="63">
        <v>0</v>
      </c>
      <c r="ES78" s="63">
        <v>0</v>
      </c>
      <c r="ET78" s="63">
        <v>4.838709677419355</v>
      </c>
      <c r="EU78" s="63">
        <v>16.433333333333334</v>
      </c>
      <c r="EV78" s="63">
        <v>13.451612903225806</v>
      </c>
      <c r="EW78" s="63">
        <v>1.967741935483871</v>
      </c>
      <c r="EX78" s="63">
        <v>0</v>
      </c>
      <c r="EY78" s="63">
        <v>0</v>
      </c>
      <c r="EZ78" s="63">
        <v>0</v>
      </c>
      <c r="FA78" s="63">
        <v>0</v>
      </c>
      <c r="FC78" s="66">
        <v>0.83333333333333304</v>
      </c>
      <c r="FD78" s="63">
        <v>0</v>
      </c>
      <c r="FE78" s="63">
        <v>0</v>
      </c>
      <c r="FF78" s="63">
        <v>0</v>
      </c>
      <c r="FG78" s="63">
        <v>0</v>
      </c>
      <c r="FH78" s="63">
        <v>31.129032258064516</v>
      </c>
      <c r="FI78" s="63">
        <v>63.7</v>
      </c>
      <c r="FJ78" s="63">
        <v>33.677419354838712</v>
      </c>
      <c r="FK78" s="63">
        <v>4.967741935483871</v>
      </c>
      <c r="FL78" s="63">
        <v>0</v>
      </c>
      <c r="FM78" s="63">
        <v>0</v>
      </c>
      <c r="FN78" s="63">
        <v>0</v>
      </c>
      <c r="FO78" s="63">
        <v>0</v>
      </c>
      <c r="FQ78" s="66">
        <v>0.83333333333333304</v>
      </c>
      <c r="FR78" s="63">
        <v>0</v>
      </c>
      <c r="FS78" s="63">
        <v>0</v>
      </c>
      <c r="FT78" s="63">
        <v>0</v>
      </c>
      <c r="FU78" s="63">
        <v>6.6666666666666666E-2</v>
      </c>
      <c r="FV78" s="63">
        <v>7.225806451612903</v>
      </c>
      <c r="FW78" s="63">
        <v>17.133333333333333</v>
      </c>
      <c r="FX78" s="63">
        <v>15.193548387096774</v>
      </c>
      <c r="FY78" s="63">
        <v>2.225806451612903</v>
      </c>
      <c r="FZ78" s="63">
        <v>0</v>
      </c>
      <c r="GA78" s="63">
        <v>0</v>
      </c>
      <c r="GB78" s="63">
        <v>0</v>
      </c>
      <c r="GC78" s="63">
        <v>0</v>
      </c>
      <c r="GE78" s="66">
        <v>0.83333333333333304</v>
      </c>
      <c r="GF78" s="63">
        <v>0</v>
      </c>
      <c r="GG78" s="63">
        <v>0</v>
      </c>
      <c r="GH78" s="63">
        <v>0</v>
      </c>
      <c r="GI78" s="63">
        <v>4.4000000000000004</v>
      </c>
      <c r="GJ78" s="63">
        <v>26.29032258064516</v>
      </c>
      <c r="GK78" s="63">
        <v>55.133333333333333</v>
      </c>
      <c r="GL78" s="63">
        <v>45.193548387096776</v>
      </c>
      <c r="GM78" s="63">
        <v>16.096774193548388</v>
      </c>
      <c r="GN78" s="63">
        <v>0.2</v>
      </c>
      <c r="GO78" s="63">
        <v>0</v>
      </c>
      <c r="GP78" s="63">
        <v>0</v>
      </c>
      <c r="GQ78" s="63">
        <v>0</v>
      </c>
      <c r="GS78" s="66">
        <v>0.83333333333333304</v>
      </c>
      <c r="GT78" s="63">
        <v>0</v>
      </c>
      <c r="GU78" s="63">
        <v>0</v>
      </c>
      <c r="GV78" s="63">
        <v>0</v>
      </c>
      <c r="GW78" s="63">
        <v>2.9666666666666668</v>
      </c>
      <c r="GX78" s="63">
        <v>26.774193548387096</v>
      </c>
      <c r="GY78" s="63">
        <v>51.766666666666666</v>
      </c>
      <c r="GZ78" s="63">
        <v>38.451612903225808</v>
      </c>
      <c r="HA78" s="63">
        <v>12.258064516129032</v>
      </c>
      <c r="HB78" s="63">
        <v>3.3333333333333333E-2</v>
      </c>
      <c r="HC78" s="63">
        <v>0</v>
      </c>
      <c r="HD78" s="63">
        <v>0</v>
      </c>
      <c r="HE78" s="63">
        <v>0</v>
      </c>
    </row>
    <row r="79" spans="4:213" ht="15.75" thickBot="1" x14ac:dyDescent="0.3">
      <c r="D79" s="239">
        <v>0.875</v>
      </c>
      <c r="E79" s="245">
        <v>0</v>
      </c>
      <c r="F79" s="245">
        <v>0</v>
      </c>
      <c r="G79" s="245">
        <v>0</v>
      </c>
      <c r="H79" s="245">
        <v>0</v>
      </c>
      <c r="I79" s="245">
        <v>0</v>
      </c>
      <c r="J79" s="245">
        <v>0</v>
      </c>
      <c r="K79" s="245">
        <v>0</v>
      </c>
      <c r="L79" s="245">
        <v>0</v>
      </c>
      <c r="M79" s="245">
        <v>0</v>
      </c>
      <c r="N79" s="245">
        <v>0</v>
      </c>
      <c r="O79" s="245">
        <v>0</v>
      </c>
      <c r="P79" s="245">
        <v>0</v>
      </c>
      <c r="Q79" s="84"/>
      <c r="R79" s="66">
        <v>0.875</v>
      </c>
      <c r="S79" s="63">
        <v>0</v>
      </c>
      <c r="T79" s="63">
        <v>0</v>
      </c>
      <c r="U79" s="63">
        <v>0</v>
      </c>
      <c r="V79" s="63">
        <v>0</v>
      </c>
      <c r="W79" s="63">
        <v>1.096774193548387</v>
      </c>
      <c r="X79" s="63">
        <v>7.2333333333333334</v>
      </c>
      <c r="Y79" s="63">
        <v>3.870967741935484</v>
      </c>
      <c r="Z79" s="63">
        <v>9.6774193548387094E-2</v>
      </c>
      <c r="AA79" s="63">
        <v>0</v>
      </c>
      <c r="AB79" s="63">
        <v>0</v>
      </c>
      <c r="AC79" s="63">
        <v>0</v>
      </c>
      <c r="AD79" s="63">
        <v>0</v>
      </c>
      <c r="AE79" s="35"/>
      <c r="AF79" s="66">
        <v>0.875</v>
      </c>
      <c r="AG79" s="63">
        <v>0</v>
      </c>
      <c r="AH79" s="63">
        <v>0</v>
      </c>
      <c r="AI79" s="63">
        <v>0</v>
      </c>
      <c r="AJ79" s="63">
        <v>0</v>
      </c>
      <c r="AK79" s="63">
        <v>0.19354838709677419</v>
      </c>
      <c r="AL79" s="63">
        <v>3.2666666666666666</v>
      </c>
      <c r="AM79" s="63">
        <v>1.7741935483870968</v>
      </c>
      <c r="AN79" s="63">
        <v>0</v>
      </c>
      <c r="AO79" s="63">
        <v>0</v>
      </c>
      <c r="AP79" s="63">
        <v>0</v>
      </c>
      <c r="AQ79" s="63">
        <v>0</v>
      </c>
      <c r="AR79" s="63">
        <v>0</v>
      </c>
      <c r="AT79" s="66">
        <v>0.875</v>
      </c>
      <c r="AU79" s="63">
        <v>0</v>
      </c>
      <c r="AV79" s="63">
        <v>0</v>
      </c>
      <c r="AW79" s="63">
        <v>0</v>
      </c>
      <c r="AX79" s="63">
        <v>0</v>
      </c>
      <c r="AY79" s="63">
        <v>1.7741935483870968</v>
      </c>
      <c r="AZ79" s="63">
        <v>7.5333333333333332</v>
      </c>
      <c r="BA79" s="63">
        <v>5.903225806451613</v>
      </c>
      <c r="BB79" s="63">
        <v>0.19354838709677419</v>
      </c>
      <c r="BC79" s="63">
        <v>0</v>
      </c>
      <c r="BD79" s="63">
        <v>0</v>
      </c>
      <c r="BE79" s="63">
        <v>0</v>
      </c>
      <c r="BF79" s="63">
        <v>0</v>
      </c>
      <c r="BG79" s="35"/>
      <c r="BH79" s="66">
        <v>0.875</v>
      </c>
      <c r="BI79" s="63">
        <v>0</v>
      </c>
      <c r="BJ79" s="63">
        <v>0</v>
      </c>
      <c r="BK79" s="63">
        <v>0</v>
      </c>
      <c r="BL79" s="63">
        <v>0</v>
      </c>
      <c r="BM79" s="63">
        <v>0</v>
      </c>
      <c r="BN79" s="63">
        <v>1.4666666666666666</v>
      </c>
      <c r="BO79" s="63">
        <v>1.064516129032258</v>
      </c>
      <c r="BP79" s="63">
        <v>0</v>
      </c>
      <c r="BQ79" s="63">
        <v>0</v>
      </c>
      <c r="BR79" s="63">
        <v>0</v>
      </c>
      <c r="BS79" s="63">
        <v>0</v>
      </c>
      <c r="BT79" s="63">
        <v>0</v>
      </c>
      <c r="BU79" s="35"/>
      <c r="BV79" s="66">
        <v>0.875</v>
      </c>
      <c r="BW79" s="63">
        <v>0</v>
      </c>
      <c r="BX79" s="63">
        <v>0</v>
      </c>
      <c r="BY79" s="63">
        <v>0</v>
      </c>
      <c r="BZ79" s="63">
        <v>0</v>
      </c>
      <c r="CA79" s="63">
        <v>0</v>
      </c>
      <c r="CB79" s="63">
        <v>0.16666666666666666</v>
      </c>
      <c r="CC79" s="63">
        <v>9.6774193548387094E-2</v>
      </c>
      <c r="CD79" s="63">
        <v>0</v>
      </c>
      <c r="CE79" s="63">
        <v>0</v>
      </c>
      <c r="CF79" s="63">
        <v>0</v>
      </c>
      <c r="CG79" s="63">
        <v>0</v>
      </c>
      <c r="CH79" s="63">
        <v>0</v>
      </c>
      <c r="CI79" s="35"/>
      <c r="CJ79" s="66">
        <v>0.875</v>
      </c>
      <c r="CK79" s="63">
        <v>0</v>
      </c>
      <c r="CL79" s="63">
        <v>0</v>
      </c>
      <c r="CM79" s="63">
        <v>0</v>
      </c>
      <c r="CN79" s="63">
        <v>1</v>
      </c>
      <c r="CO79" s="63">
        <v>10.290322580645162</v>
      </c>
      <c r="CP79" s="63">
        <v>28.766666666666666</v>
      </c>
      <c r="CQ79" s="63">
        <v>20.967741935483872</v>
      </c>
      <c r="CR79" s="63">
        <v>4.967741935483871</v>
      </c>
      <c r="CS79" s="63">
        <v>0</v>
      </c>
      <c r="CT79" s="63">
        <v>0</v>
      </c>
      <c r="CU79" s="63">
        <v>0</v>
      </c>
      <c r="CV79" s="63">
        <v>0</v>
      </c>
      <c r="CW79" s="84"/>
      <c r="DL79" s="66">
        <v>0.875</v>
      </c>
      <c r="DM79" s="63">
        <v>0</v>
      </c>
      <c r="DN79" s="63">
        <v>0</v>
      </c>
      <c r="DO79" s="63">
        <v>0</v>
      </c>
      <c r="DP79" s="63">
        <v>0</v>
      </c>
      <c r="DQ79" s="63">
        <v>0</v>
      </c>
      <c r="DR79" s="63">
        <v>1.9</v>
      </c>
      <c r="DS79" s="63">
        <v>1</v>
      </c>
      <c r="DT79" s="63">
        <v>0</v>
      </c>
      <c r="DU79" s="63">
        <v>0</v>
      </c>
      <c r="DV79" s="63">
        <v>0</v>
      </c>
      <c r="DW79" s="63">
        <v>0</v>
      </c>
      <c r="DX79" s="63">
        <v>0</v>
      </c>
      <c r="DY79" s="84"/>
      <c r="DZ79" s="66">
        <v>0.875</v>
      </c>
      <c r="EA79" s="86">
        <v>0</v>
      </c>
      <c r="EB79" s="86">
        <v>0</v>
      </c>
      <c r="EC79" s="86">
        <v>0</v>
      </c>
      <c r="ED79" s="86">
        <v>1.5</v>
      </c>
      <c r="EE79" s="86">
        <v>12.774193548387096</v>
      </c>
      <c r="EF79" s="86">
        <v>26.966666666666665</v>
      </c>
      <c r="EG79" s="86">
        <v>24</v>
      </c>
      <c r="EH79" s="86">
        <v>3.2580645161290325</v>
      </c>
      <c r="EI79" s="86">
        <v>0</v>
      </c>
      <c r="EJ79" s="86">
        <v>0</v>
      </c>
      <c r="EK79" s="86">
        <v>0</v>
      </c>
      <c r="EL79" s="86">
        <v>0</v>
      </c>
      <c r="EM79" s="84"/>
      <c r="EN79" s="35"/>
      <c r="EO79" s="66">
        <v>0.875</v>
      </c>
      <c r="EP79" s="63">
        <v>0</v>
      </c>
      <c r="EQ79" s="63">
        <v>0</v>
      </c>
      <c r="ER79" s="63">
        <v>0</v>
      </c>
      <c r="ES79" s="63">
        <v>0</v>
      </c>
      <c r="ET79" s="63">
        <v>0</v>
      </c>
      <c r="EU79" s="63">
        <v>0.16666666666666666</v>
      </c>
      <c r="EV79" s="63">
        <v>0.12903225806451613</v>
      </c>
      <c r="EW79" s="63">
        <v>0</v>
      </c>
      <c r="EX79" s="63">
        <v>0</v>
      </c>
      <c r="EY79" s="63">
        <v>0</v>
      </c>
      <c r="EZ79" s="63">
        <v>0</v>
      </c>
      <c r="FA79" s="63">
        <v>0</v>
      </c>
      <c r="FC79" s="66">
        <v>0.875</v>
      </c>
      <c r="FD79" s="63">
        <v>0</v>
      </c>
      <c r="FE79" s="63">
        <v>0</v>
      </c>
      <c r="FF79" s="63">
        <v>0</v>
      </c>
      <c r="FG79" s="63">
        <v>0</v>
      </c>
      <c r="FH79" s="63">
        <v>0</v>
      </c>
      <c r="FI79" s="63">
        <v>17.3</v>
      </c>
      <c r="FJ79" s="63">
        <v>5.4838709677419351</v>
      </c>
      <c r="FK79" s="63">
        <v>0</v>
      </c>
      <c r="FL79" s="63">
        <v>0</v>
      </c>
      <c r="FM79" s="63">
        <v>0</v>
      </c>
      <c r="FN79" s="63">
        <v>0</v>
      </c>
      <c r="FO79" s="63">
        <v>0</v>
      </c>
      <c r="FQ79" s="66">
        <v>0.875</v>
      </c>
      <c r="FR79" s="63">
        <v>0</v>
      </c>
      <c r="FS79" s="63">
        <v>0</v>
      </c>
      <c r="FT79" s="63">
        <v>0</v>
      </c>
      <c r="FU79" s="63">
        <v>0</v>
      </c>
      <c r="FV79" s="63">
        <v>0</v>
      </c>
      <c r="FW79" s="63">
        <v>0.33333333333333331</v>
      </c>
      <c r="FX79" s="63">
        <v>9.6774193548387094E-2</v>
      </c>
      <c r="FY79" s="63">
        <v>0</v>
      </c>
      <c r="FZ79" s="63">
        <v>0</v>
      </c>
      <c r="GA79" s="63">
        <v>0</v>
      </c>
      <c r="GB79" s="63">
        <v>0</v>
      </c>
      <c r="GC79" s="63">
        <v>0</v>
      </c>
      <c r="GE79" s="66">
        <v>0.875</v>
      </c>
      <c r="GF79" s="63">
        <v>0</v>
      </c>
      <c r="GG79" s="63">
        <v>0</v>
      </c>
      <c r="GH79" s="63">
        <v>0</v>
      </c>
      <c r="GI79" s="63">
        <v>0</v>
      </c>
      <c r="GJ79" s="63">
        <v>2.3870967741935485</v>
      </c>
      <c r="GK79" s="63">
        <v>13.333333333333334</v>
      </c>
      <c r="GL79" s="63">
        <v>8.4193548387096779</v>
      </c>
      <c r="GM79" s="63">
        <v>0.61290322580645162</v>
      </c>
      <c r="GN79" s="63">
        <v>0</v>
      </c>
      <c r="GO79" s="63">
        <v>0</v>
      </c>
      <c r="GP79" s="63">
        <v>0</v>
      </c>
      <c r="GQ79" s="63">
        <v>0</v>
      </c>
      <c r="GS79" s="66">
        <v>0.875</v>
      </c>
      <c r="GT79" s="63">
        <v>0</v>
      </c>
      <c r="GU79" s="63">
        <v>0</v>
      </c>
      <c r="GV79" s="63">
        <v>0</v>
      </c>
      <c r="GW79" s="63">
        <v>0</v>
      </c>
      <c r="GX79" s="63">
        <v>2.3225806451612905</v>
      </c>
      <c r="GY79" s="63">
        <v>12.033333333333333</v>
      </c>
      <c r="GZ79" s="63">
        <v>6.032258064516129</v>
      </c>
      <c r="HA79" s="63">
        <v>0.38709677419354838</v>
      </c>
      <c r="HB79" s="63">
        <v>0</v>
      </c>
      <c r="HC79" s="63">
        <v>0</v>
      </c>
      <c r="HD79" s="63">
        <v>0</v>
      </c>
      <c r="HE79" s="63">
        <v>0</v>
      </c>
    </row>
    <row r="80" spans="4:213" ht="15.75" thickBot="1" x14ac:dyDescent="0.3">
      <c r="D80" s="239">
        <v>0.91666666666666696</v>
      </c>
      <c r="E80" s="245">
        <v>0</v>
      </c>
      <c r="F80" s="245">
        <v>0</v>
      </c>
      <c r="G80" s="245">
        <v>0</v>
      </c>
      <c r="H80" s="245">
        <v>0</v>
      </c>
      <c r="I80" s="245">
        <v>0</v>
      </c>
      <c r="J80" s="245">
        <v>0</v>
      </c>
      <c r="K80" s="245">
        <v>0</v>
      </c>
      <c r="L80" s="245">
        <v>0</v>
      </c>
      <c r="M80" s="245">
        <v>0</v>
      </c>
      <c r="N80" s="245">
        <v>0</v>
      </c>
      <c r="O80" s="245">
        <v>0</v>
      </c>
      <c r="P80" s="245">
        <v>0</v>
      </c>
      <c r="Q80" s="84"/>
      <c r="R80" s="66">
        <v>0.91666666666666696</v>
      </c>
      <c r="S80" s="63">
        <v>0</v>
      </c>
      <c r="T80" s="63">
        <v>0</v>
      </c>
      <c r="U80" s="63">
        <v>0</v>
      </c>
      <c r="V80" s="63">
        <v>0</v>
      </c>
      <c r="W80" s="63">
        <v>0</v>
      </c>
      <c r="X80" s="63">
        <v>0</v>
      </c>
      <c r="Y80" s="63">
        <v>0</v>
      </c>
      <c r="Z80" s="63">
        <v>0</v>
      </c>
      <c r="AA80" s="63">
        <v>0</v>
      </c>
      <c r="AB80" s="63">
        <v>0</v>
      </c>
      <c r="AC80" s="63">
        <v>0</v>
      </c>
      <c r="AD80" s="63">
        <v>0</v>
      </c>
      <c r="AE80" s="35"/>
      <c r="AF80" s="66">
        <v>0.91666666666666696</v>
      </c>
      <c r="AG80" s="63">
        <v>0</v>
      </c>
      <c r="AH80" s="63">
        <v>0</v>
      </c>
      <c r="AI80" s="63">
        <v>0</v>
      </c>
      <c r="AJ80" s="63">
        <v>0</v>
      </c>
      <c r="AK80" s="63">
        <v>0</v>
      </c>
      <c r="AL80" s="63">
        <v>0</v>
      </c>
      <c r="AM80" s="63">
        <v>0</v>
      </c>
      <c r="AN80" s="63">
        <v>0</v>
      </c>
      <c r="AO80" s="63">
        <v>0</v>
      </c>
      <c r="AP80" s="63">
        <v>0</v>
      </c>
      <c r="AQ80" s="63">
        <v>0</v>
      </c>
      <c r="AR80" s="63">
        <v>0</v>
      </c>
      <c r="AT80" s="66">
        <v>0.91666666666666696</v>
      </c>
      <c r="AU80" s="63">
        <v>0</v>
      </c>
      <c r="AV80" s="63">
        <v>0</v>
      </c>
      <c r="AW80" s="63">
        <v>0</v>
      </c>
      <c r="AX80" s="63">
        <v>0</v>
      </c>
      <c r="AY80" s="63">
        <v>0</v>
      </c>
      <c r="AZ80" s="63">
        <v>0</v>
      </c>
      <c r="BA80" s="63">
        <v>0</v>
      </c>
      <c r="BB80" s="63">
        <v>0</v>
      </c>
      <c r="BC80" s="63">
        <v>0</v>
      </c>
      <c r="BD80" s="63">
        <v>0</v>
      </c>
      <c r="BE80" s="63">
        <v>0</v>
      </c>
      <c r="BF80" s="63">
        <v>0</v>
      </c>
      <c r="BG80" s="35"/>
      <c r="BH80" s="66">
        <v>0.91666666666666696</v>
      </c>
      <c r="BI80" s="63">
        <v>0</v>
      </c>
      <c r="BJ80" s="63">
        <v>0</v>
      </c>
      <c r="BK80" s="63">
        <v>0</v>
      </c>
      <c r="BL80" s="63">
        <v>0</v>
      </c>
      <c r="BM80" s="63">
        <v>0</v>
      </c>
      <c r="BN80" s="63">
        <v>0</v>
      </c>
      <c r="BO80" s="63">
        <v>0</v>
      </c>
      <c r="BP80" s="63">
        <v>0</v>
      </c>
      <c r="BQ80" s="63">
        <v>0</v>
      </c>
      <c r="BR80" s="63">
        <v>0</v>
      </c>
      <c r="BS80" s="63">
        <v>0</v>
      </c>
      <c r="BT80" s="63">
        <v>0</v>
      </c>
      <c r="BU80" s="35"/>
      <c r="BV80" s="66">
        <v>0.91666666666666696</v>
      </c>
      <c r="BW80" s="63">
        <v>0</v>
      </c>
      <c r="BX80" s="63">
        <v>0</v>
      </c>
      <c r="BY80" s="63">
        <v>0</v>
      </c>
      <c r="BZ80" s="63">
        <v>0</v>
      </c>
      <c r="CA80" s="63">
        <v>0</v>
      </c>
      <c r="CB80" s="63">
        <v>0</v>
      </c>
      <c r="CC80" s="63">
        <v>0</v>
      </c>
      <c r="CD80" s="63">
        <v>0</v>
      </c>
      <c r="CE80" s="63">
        <v>0</v>
      </c>
      <c r="CF80" s="63">
        <v>0</v>
      </c>
      <c r="CG80" s="63">
        <v>0</v>
      </c>
      <c r="CH80" s="63">
        <v>0</v>
      </c>
      <c r="CI80" s="35"/>
      <c r="CJ80" s="66">
        <v>0.91666666666666696</v>
      </c>
      <c r="CK80" s="63">
        <v>0</v>
      </c>
      <c r="CL80" s="63">
        <v>0</v>
      </c>
      <c r="CM80" s="63">
        <v>0</v>
      </c>
      <c r="CN80" s="63">
        <v>0</v>
      </c>
      <c r="CO80" s="63">
        <v>0.64516129032258063</v>
      </c>
      <c r="CP80" s="63">
        <v>8.1666666666666661</v>
      </c>
      <c r="CQ80" s="63">
        <v>4.5483870967741939</v>
      </c>
      <c r="CR80" s="63">
        <v>3.2258064516129031E-2</v>
      </c>
      <c r="CS80" s="63">
        <v>0</v>
      </c>
      <c r="CT80" s="63">
        <v>0</v>
      </c>
      <c r="CU80" s="63">
        <v>0</v>
      </c>
      <c r="CV80" s="63">
        <v>0</v>
      </c>
      <c r="CW80" s="84"/>
      <c r="DL80" s="66">
        <v>0.91666666666666696</v>
      </c>
      <c r="DM80" s="63">
        <v>0</v>
      </c>
      <c r="DN80" s="63">
        <v>0</v>
      </c>
      <c r="DO80" s="63">
        <v>0</v>
      </c>
      <c r="DP80" s="63">
        <v>0</v>
      </c>
      <c r="DQ80" s="63">
        <v>0</v>
      </c>
      <c r="DR80" s="63">
        <v>0</v>
      </c>
      <c r="DS80" s="63">
        <v>0</v>
      </c>
      <c r="DT80" s="63">
        <v>0</v>
      </c>
      <c r="DU80" s="63">
        <v>0</v>
      </c>
      <c r="DV80" s="63">
        <v>0</v>
      </c>
      <c r="DW80" s="63">
        <v>0</v>
      </c>
      <c r="DX80" s="63">
        <v>0</v>
      </c>
      <c r="DY80" s="84"/>
      <c r="DZ80" s="66">
        <v>0.91666666666666696</v>
      </c>
      <c r="EA80" s="86">
        <v>0</v>
      </c>
      <c r="EB80" s="86">
        <v>0</v>
      </c>
      <c r="EC80" s="86">
        <v>0</v>
      </c>
      <c r="ED80" s="86">
        <v>0</v>
      </c>
      <c r="EE80" s="86">
        <v>0.16129032258064516</v>
      </c>
      <c r="EF80" s="86">
        <v>2.8666666666666667</v>
      </c>
      <c r="EG80" s="86">
        <v>1.903225806451613</v>
      </c>
      <c r="EH80" s="86">
        <v>0</v>
      </c>
      <c r="EI80" s="86">
        <v>0</v>
      </c>
      <c r="EJ80" s="86">
        <v>0</v>
      </c>
      <c r="EK80" s="86">
        <v>0</v>
      </c>
      <c r="EL80" s="86">
        <v>0</v>
      </c>
      <c r="EM80" s="84"/>
      <c r="EN80" s="35"/>
      <c r="EO80" s="66">
        <v>0.91666666666666696</v>
      </c>
      <c r="EP80" s="63">
        <v>0</v>
      </c>
      <c r="EQ80" s="63">
        <v>0</v>
      </c>
      <c r="ER80" s="63">
        <v>0</v>
      </c>
      <c r="ES80" s="63">
        <v>0</v>
      </c>
      <c r="ET80" s="63">
        <v>0</v>
      </c>
      <c r="EU80" s="63">
        <v>0</v>
      </c>
      <c r="EV80" s="63">
        <v>0</v>
      </c>
      <c r="EW80" s="63">
        <v>0</v>
      </c>
      <c r="EX80" s="63">
        <v>0</v>
      </c>
      <c r="EY80" s="63">
        <v>0</v>
      </c>
      <c r="EZ80" s="63">
        <v>0</v>
      </c>
      <c r="FA80" s="63">
        <v>0</v>
      </c>
      <c r="FC80" s="66">
        <v>0.91666666666666696</v>
      </c>
      <c r="FD80" s="63">
        <v>0</v>
      </c>
      <c r="FE80" s="63">
        <v>0</v>
      </c>
      <c r="FF80" s="63">
        <v>0</v>
      </c>
      <c r="FG80" s="63">
        <v>0</v>
      </c>
      <c r="FH80" s="63">
        <v>0</v>
      </c>
      <c r="FI80" s="63">
        <v>0</v>
      </c>
      <c r="FJ80" s="63">
        <v>0</v>
      </c>
      <c r="FK80" s="63">
        <v>0</v>
      </c>
      <c r="FL80" s="63">
        <v>0</v>
      </c>
      <c r="FM80" s="63">
        <v>0</v>
      </c>
      <c r="FN80" s="63">
        <v>0</v>
      </c>
      <c r="FO80" s="63">
        <v>0</v>
      </c>
      <c r="FQ80" s="66">
        <v>0.91666666666666696</v>
      </c>
      <c r="FR80" s="63">
        <v>0</v>
      </c>
      <c r="FS80" s="63">
        <v>0</v>
      </c>
      <c r="FT80" s="63">
        <v>0</v>
      </c>
      <c r="FU80" s="63">
        <v>0</v>
      </c>
      <c r="FV80" s="63">
        <v>0</v>
      </c>
      <c r="FW80" s="63">
        <v>0</v>
      </c>
      <c r="FX80" s="63">
        <v>0</v>
      </c>
      <c r="FY80" s="63">
        <v>0</v>
      </c>
      <c r="FZ80" s="63">
        <v>0</v>
      </c>
      <c r="GA80" s="63">
        <v>0</v>
      </c>
      <c r="GB80" s="63">
        <v>0</v>
      </c>
      <c r="GC80" s="63">
        <v>0</v>
      </c>
      <c r="GE80" s="66">
        <v>0.91666666666666696</v>
      </c>
      <c r="GF80" s="63">
        <v>0</v>
      </c>
      <c r="GG80" s="63">
        <v>0</v>
      </c>
      <c r="GH80" s="63">
        <v>0</v>
      </c>
      <c r="GI80" s="63">
        <v>0</v>
      </c>
      <c r="GJ80" s="63">
        <v>0</v>
      </c>
      <c r="GK80" s="63">
        <v>0</v>
      </c>
      <c r="GL80" s="63">
        <v>0</v>
      </c>
      <c r="GM80" s="63">
        <v>0</v>
      </c>
      <c r="GN80" s="63">
        <v>0</v>
      </c>
      <c r="GO80" s="63">
        <v>0</v>
      </c>
      <c r="GP80" s="63">
        <v>0</v>
      </c>
      <c r="GQ80" s="63">
        <v>0</v>
      </c>
      <c r="GS80" s="66">
        <v>0.91666666666666696</v>
      </c>
      <c r="GT80" s="63">
        <v>0</v>
      </c>
      <c r="GU80" s="63">
        <v>0</v>
      </c>
      <c r="GV80" s="63">
        <v>0</v>
      </c>
      <c r="GW80" s="63">
        <v>0</v>
      </c>
      <c r="GX80" s="63">
        <v>0</v>
      </c>
      <c r="GY80" s="63">
        <v>0</v>
      </c>
      <c r="GZ80" s="63">
        <v>0</v>
      </c>
      <c r="HA80" s="63">
        <v>0</v>
      </c>
      <c r="HB80" s="63">
        <v>0</v>
      </c>
      <c r="HC80" s="63">
        <v>0</v>
      </c>
      <c r="HD80" s="63">
        <v>0</v>
      </c>
      <c r="HE80" s="63">
        <v>0</v>
      </c>
    </row>
    <row r="81" spans="4:213" ht="15.75" thickBot="1" x14ac:dyDescent="0.3">
      <c r="D81" s="239">
        <v>0.95833333333333304</v>
      </c>
      <c r="E81" s="245">
        <v>0</v>
      </c>
      <c r="F81" s="245">
        <v>0</v>
      </c>
      <c r="G81" s="245">
        <v>0</v>
      </c>
      <c r="H81" s="245">
        <v>0</v>
      </c>
      <c r="I81" s="245">
        <v>0</v>
      </c>
      <c r="J81" s="245">
        <v>0</v>
      </c>
      <c r="K81" s="245">
        <v>0</v>
      </c>
      <c r="L81" s="245">
        <v>0</v>
      </c>
      <c r="M81" s="245">
        <v>0</v>
      </c>
      <c r="N81" s="245">
        <v>0</v>
      </c>
      <c r="O81" s="245">
        <v>0</v>
      </c>
      <c r="P81" s="245">
        <v>0</v>
      </c>
      <c r="Q81" s="84"/>
      <c r="R81" s="66">
        <v>0.95833333333333304</v>
      </c>
      <c r="S81" s="63">
        <v>0</v>
      </c>
      <c r="T81" s="63">
        <v>0</v>
      </c>
      <c r="U81" s="63">
        <v>0</v>
      </c>
      <c r="V81" s="63">
        <v>0</v>
      </c>
      <c r="W81" s="63">
        <v>0</v>
      </c>
      <c r="X81" s="63">
        <v>0</v>
      </c>
      <c r="Y81" s="63">
        <v>0</v>
      </c>
      <c r="Z81" s="63">
        <v>0</v>
      </c>
      <c r="AA81" s="63">
        <v>0</v>
      </c>
      <c r="AB81" s="63">
        <v>0</v>
      </c>
      <c r="AC81" s="63">
        <v>0</v>
      </c>
      <c r="AD81" s="63">
        <v>0</v>
      </c>
      <c r="AE81" s="35"/>
      <c r="AF81" s="66">
        <v>0.95833333333333304</v>
      </c>
      <c r="AG81" s="63">
        <v>0</v>
      </c>
      <c r="AH81" s="63">
        <v>0</v>
      </c>
      <c r="AI81" s="63">
        <v>0</v>
      </c>
      <c r="AJ81" s="63">
        <v>0</v>
      </c>
      <c r="AK81" s="63">
        <v>0</v>
      </c>
      <c r="AL81" s="63">
        <v>0</v>
      </c>
      <c r="AM81" s="63">
        <v>0</v>
      </c>
      <c r="AN81" s="63">
        <v>0</v>
      </c>
      <c r="AO81" s="63">
        <v>0</v>
      </c>
      <c r="AP81" s="63">
        <v>0</v>
      </c>
      <c r="AQ81" s="63">
        <v>0</v>
      </c>
      <c r="AR81" s="63">
        <v>0</v>
      </c>
      <c r="AT81" s="66">
        <v>0.95833333333333304</v>
      </c>
      <c r="AU81" s="63">
        <v>0</v>
      </c>
      <c r="AV81" s="63">
        <v>0</v>
      </c>
      <c r="AW81" s="63">
        <v>0</v>
      </c>
      <c r="AX81" s="63">
        <v>0</v>
      </c>
      <c r="AY81" s="63">
        <v>0</v>
      </c>
      <c r="AZ81" s="63">
        <v>0</v>
      </c>
      <c r="BA81" s="63">
        <v>0</v>
      </c>
      <c r="BB81" s="63">
        <v>0</v>
      </c>
      <c r="BC81" s="63">
        <v>0</v>
      </c>
      <c r="BD81" s="63">
        <v>0</v>
      </c>
      <c r="BE81" s="63">
        <v>0</v>
      </c>
      <c r="BF81" s="63">
        <v>0</v>
      </c>
      <c r="BG81" s="35"/>
      <c r="BH81" s="66">
        <v>0.95833333333333304</v>
      </c>
      <c r="BI81" s="63">
        <v>0</v>
      </c>
      <c r="BJ81" s="63">
        <v>0</v>
      </c>
      <c r="BK81" s="63">
        <v>0</v>
      </c>
      <c r="BL81" s="63">
        <v>0</v>
      </c>
      <c r="BM81" s="63">
        <v>0</v>
      </c>
      <c r="BN81" s="63">
        <v>0</v>
      </c>
      <c r="BO81" s="63">
        <v>0</v>
      </c>
      <c r="BP81" s="63">
        <v>0</v>
      </c>
      <c r="BQ81" s="63">
        <v>0</v>
      </c>
      <c r="BR81" s="63">
        <v>0</v>
      </c>
      <c r="BS81" s="63">
        <v>0</v>
      </c>
      <c r="BT81" s="63">
        <v>0</v>
      </c>
      <c r="BU81" s="35"/>
      <c r="BV81" s="66">
        <v>0.95833333333333304</v>
      </c>
      <c r="BW81" s="63">
        <v>0</v>
      </c>
      <c r="BX81" s="63">
        <v>0</v>
      </c>
      <c r="BY81" s="63">
        <v>0</v>
      </c>
      <c r="BZ81" s="63">
        <v>0</v>
      </c>
      <c r="CA81" s="63">
        <v>0</v>
      </c>
      <c r="CB81" s="63">
        <v>0</v>
      </c>
      <c r="CC81" s="63">
        <v>0</v>
      </c>
      <c r="CD81" s="63">
        <v>0</v>
      </c>
      <c r="CE81" s="63">
        <v>0</v>
      </c>
      <c r="CF81" s="63">
        <v>0</v>
      </c>
      <c r="CG81" s="63">
        <v>0</v>
      </c>
      <c r="CH81" s="63">
        <v>0</v>
      </c>
      <c r="CI81" s="35"/>
      <c r="CJ81" s="66">
        <v>0.95833333333333304</v>
      </c>
      <c r="CK81" s="63">
        <v>0</v>
      </c>
      <c r="CL81" s="63">
        <v>0</v>
      </c>
      <c r="CM81" s="63">
        <v>0</v>
      </c>
      <c r="CN81" s="63">
        <v>0</v>
      </c>
      <c r="CO81" s="63">
        <v>0</v>
      </c>
      <c r="CP81" s="63">
        <v>0</v>
      </c>
      <c r="CQ81" s="63">
        <v>0</v>
      </c>
      <c r="CR81" s="63">
        <v>0</v>
      </c>
      <c r="CS81" s="63">
        <v>0</v>
      </c>
      <c r="CT81" s="63">
        <v>0</v>
      </c>
      <c r="CU81" s="63">
        <v>0</v>
      </c>
      <c r="CV81" s="63">
        <v>0</v>
      </c>
      <c r="CW81" s="84"/>
      <c r="DL81" s="66">
        <v>0.95833333333333304</v>
      </c>
      <c r="DM81" s="63">
        <v>0</v>
      </c>
      <c r="DN81" s="63">
        <v>0</v>
      </c>
      <c r="DO81" s="63">
        <v>0</v>
      </c>
      <c r="DP81" s="63">
        <v>0</v>
      </c>
      <c r="DQ81" s="63">
        <v>0</v>
      </c>
      <c r="DR81" s="63">
        <v>0</v>
      </c>
      <c r="DS81" s="63">
        <v>0</v>
      </c>
      <c r="DT81" s="63">
        <v>0</v>
      </c>
      <c r="DU81" s="63">
        <v>0</v>
      </c>
      <c r="DV81" s="63">
        <v>0</v>
      </c>
      <c r="DW81" s="63">
        <v>0</v>
      </c>
      <c r="DX81" s="63">
        <v>0</v>
      </c>
      <c r="DY81" s="84"/>
      <c r="DZ81" s="66">
        <v>0.95833333333333304</v>
      </c>
      <c r="EA81" s="86">
        <v>0</v>
      </c>
      <c r="EB81" s="86">
        <v>0</v>
      </c>
      <c r="EC81" s="86">
        <v>0</v>
      </c>
      <c r="ED81" s="86">
        <v>0</v>
      </c>
      <c r="EE81" s="86">
        <v>0</v>
      </c>
      <c r="EF81" s="86">
        <v>0</v>
      </c>
      <c r="EG81" s="86">
        <v>0</v>
      </c>
      <c r="EH81" s="86">
        <v>0</v>
      </c>
      <c r="EI81" s="86">
        <v>0</v>
      </c>
      <c r="EJ81" s="86">
        <v>0</v>
      </c>
      <c r="EK81" s="86">
        <v>0</v>
      </c>
      <c r="EL81" s="86">
        <v>0</v>
      </c>
      <c r="EM81" s="84"/>
      <c r="EN81" s="35"/>
      <c r="EO81" s="66">
        <v>0.95833333333333304</v>
      </c>
      <c r="EP81" s="63">
        <v>0</v>
      </c>
      <c r="EQ81" s="63">
        <v>0</v>
      </c>
      <c r="ER81" s="63">
        <v>0</v>
      </c>
      <c r="ES81" s="63">
        <v>0</v>
      </c>
      <c r="ET81" s="63">
        <v>0</v>
      </c>
      <c r="EU81" s="63">
        <v>0</v>
      </c>
      <c r="EV81" s="63">
        <v>0</v>
      </c>
      <c r="EW81" s="63">
        <v>0</v>
      </c>
      <c r="EX81" s="63">
        <v>0</v>
      </c>
      <c r="EY81" s="63">
        <v>0</v>
      </c>
      <c r="EZ81" s="63">
        <v>0</v>
      </c>
      <c r="FA81" s="63">
        <v>0</v>
      </c>
      <c r="FC81" s="66">
        <v>0.95833333333333304</v>
      </c>
      <c r="FD81" s="63">
        <v>0</v>
      </c>
      <c r="FE81" s="63">
        <v>0</v>
      </c>
      <c r="FF81" s="63">
        <v>0</v>
      </c>
      <c r="FG81" s="63">
        <v>0</v>
      </c>
      <c r="FH81" s="63">
        <v>0</v>
      </c>
      <c r="FI81" s="63">
        <v>0</v>
      </c>
      <c r="FJ81" s="63">
        <v>0</v>
      </c>
      <c r="FK81" s="63">
        <v>0</v>
      </c>
      <c r="FL81" s="63">
        <v>0</v>
      </c>
      <c r="FM81" s="63">
        <v>0</v>
      </c>
      <c r="FN81" s="63">
        <v>0</v>
      </c>
      <c r="FO81" s="63">
        <v>0</v>
      </c>
      <c r="FQ81" s="66">
        <v>0.95833333333333304</v>
      </c>
      <c r="FR81" s="63">
        <v>0</v>
      </c>
      <c r="FS81" s="63">
        <v>0</v>
      </c>
      <c r="FT81" s="63">
        <v>0</v>
      </c>
      <c r="FU81" s="63">
        <v>0</v>
      </c>
      <c r="FV81" s="63">
        <v>0</v>
      </c>
      <c r="FW81" s="63">
        <v>0</v>
      </c>
      <c r="FX81" s="63">
        <v>0</v>
      </c>
      <c r="FY81" s="63">
        <v>0</v>
      </c>
      <c r="FZ81" s="63">
        <v>0</v>
      </c>
      <c r="GA81" s="63">
        <v>0</v>
      </c>
      <c r="GB81" s="63">
        <v>0</v>
      </c>
      <c r="GC81" s="63">
        <v>0</v>
      </c>
      <c r="GE81" s="66">
        <v>0.95833333333333304</v>
      </c>
      <c r="GF81" s="63">
        <v>0</v>
      </c>
      <c r="GG81" s="63">
        <v>0</v>
      </c>
      <c r="GH81" s="63">
        <v>0</v>
      </c>
      <c r="GI81" s="63">
        <v>0</v>
      </c>
      <c r="GJ81" s="63">
        <v>0</v>
      </c>
      <c r="GK81" s="63">
        <v>0</v>
      </c>
      <c r="GL81" s="63">
        <v>0</v>
      </c>
      <c r="GM81" s="63">
        <v>0</v>
      </c>
      <c r="GN81" s="63">
        <v>0</v>
      </c>
      <c r="GO81" s="63">
        <v>0</v>
      </c>
      <c r="GP81" s="63">
        <v>0</v>
      </c>
      <c r="GQ81" s="63">
        <v>0</v>
      </c>
      <c r="GS81" s="66">
        <v>0.95833333333333304</v>
      </c>
      <c r="GT81" s="63">
        <v>0</v>
      </c>
      <c r="GU81" s="63">
        <v>0</v>
      </c>
      <c r="GV81" s="63">
        <v>0</v>
      </c>
      <c r="GW81" s="63">
        <v>0</v>
      </c>
      <c r="GX81" s="63">
        <v>0</v>
      </c>
      <c r="GY81" s="63">
        <v>0</v>
      </c>
      <c r="GZ81" s="63">
        <v>0</v>
      </c>
      <c r="HA81" s="63">
        <v>0</v>
      </c>
      <c r="HB81" s="63">
        <v>0</v>
      </c>
      <c r="HC81" s="63">
        <v>0</v>
      </c>
      <c r="HD81" s="63">
        <v>0</v>
      </c>
      <c r="HE81" s="63">
        <v>0</v>
      </c>
    </row>
    <row r="82" spans="4:213" ht="15.75" thickBot="1" x14ac:dyDescent="0.3">
      <c r="D82" s="239">
        <v>0</v>
      </c>
      <c r="E82" s="245">
        <v>0</v>
      </c>
      <c r="F82" s="245">
        <v>0</v>
      </c>
      <c r="G82" s="245">
        <v>0</v>
      </c>
      <c r="H82" s="245">
        <v>0</v>
      </c>
      <c r="I82" s="245">
        <v>0</v>
      </c>
      <c r="J82" s="245">
        <v>0</v>
      </c>
      <c r="K82" s="245">
        <v>0</v>
      </c>
      <c r="L82" s="245">
        <v>0</v>
      </c>
      <c r="M82" s="245">
        <v>0</v>
      </c>
      <c r="N82" s="245">
        <v>0</v>
      </c>
      <c r="O82" s="245">
        <v>0</v>
      </c>
      <c r="P82" s="245">
        <v>0</v>
      </c>
      <c r="Q82" s="84"/>
      <c r="R82" s="66">
        <v>0</v>
      </c>
      <c r="S82" s="63">
        <v>0</v>
      </c>
      <c r="T82" s="63">
        <v>0</v>
      </c>
      <c r="U82" s="63">
        <v>0</v>
      </c>
      <c r="V82" s="63">
        <v>0</v>
      </c>
      <c r="W82" s="63">
        <v>0</v>
      </c>
      <c r="X82" s="63">
        <v>0</v>
      </c>
      <c r="Y82" s="63">
        <v>0</v>
      </c>
      <c r="Z82" s="63">
        <v>0</v>
      </c>
      <c r="AA82" s="63">
        <v>0</v>
      </c>
      <c r="AB82" s="63">
        <v>0</v>
      </c>
      <c r="AC82" s="63">
        <v>0</v>
      </c>
      <c r="AD82" s="63">
        <v>0</v>
      </c>
      <c r="AE82" s="35"/>
      <c r="AF82" s="66">
        <v>0</v>
      </c>
      <c r="AG82" s="63">
        <v>0</v>
      </c>
      <c r="AH82" s="63">
        <v>0</v>
      </c>
      <c r="AI82" s="63">
        <v>0</v>
      </c>
      <c r="AJ82" s="63">
        <v>0</v>
      </c>
      <c r="AK82" s="63">
        <v>0</v>
      </c>
      <c r="AL82" s="63">
        <v>0</v>
      </c>
      <c r="AM82" s="63">
        <v>0</v>
      </c>
      <c r="AN82" s="63">
        <v>0</v>
      </c>
      <c r="AO82" s="63">
        <v>0</v>
      </c>
      <c r="AP82" s="63">
        <v>0</v>
      </c>
      <c r="AQ82" s="63">
        <v>0</v>
      </c>
      <c r="AR82" s="63">
        <v>0</v>
      </c>
      <c r="AT82" s="66">
        <v>0</v>
      </c>
      <c r="AU82" s="63">
        <v>0</v>
      </c>
      <c r="AV82" s="63">
        <v>0</v>
      </c>
      <c r="AW82" s="63">
        <v>0</v>
      </c>
      <c r="AX82" s="63">
        <v>0</v>
      </c>
      <c r="AY82" s="63">
        <v>0</v>
      </c>
      <c r="AZ82" s="63">
        <v>0</v>
      </c>
      <c r="BA82" s="63">
        <v>0</v>
      </c>
      <c r="BB82" s="63">
        <v>0</v>
      </c>
      <c r="BC82" s="63">
        <v>0</v>
      </c>
      <c r="BD82" s="63">
        <v>0</v>
      </c>
      <c r="BE82" s="63">
        <v>0</v>
      </c>
      <c r="BF82" s="63">
        <v>0</v>
      </c>
      <c r="BG82" s="35"/>
      <c r="BH82" s="66">
        <v>0</v>
      </c>
      <c r="BI82" s="63">
        <v>0</v>
      </c>
      <c r="BJ82" s="63">
        <v>0</v>
      </c>
      <c r="BK82" s="63">
        <v>0</v>
      </c>
      <c r="BL82" s="63">
        <v>0</v>
      </c>
      <c r="BM82" s="63">
        <v>0</v>
      </c>
      <c r="BN82" s="63">
        <v>0</v>
      </c>
      <c r="BO82" s="63">
        <v>0</v>
      </c>
      <c r="BP82" s="63">
        <v>0</v>
      </c>
      <c r="BQ82" s="63">
        <v>0</v>
      </c>
      <c r="BR82" s="63">
        <v>0</v>
      </c>
      <c r="BS82" s="63">
        <v>0</v>
      </c>
      <c r="BT82" s="63">
        <v>0</v>
      </c>
      <c r="BU82" s="35"/>
      <c r="BV82" s="66">
        <v>0</v>
      </c>
      <c r="BW82" s="63">
        <v>0</v>
      </c>
      <c r="BX82" s="63">
        <v>0</v>
      </c>
      <c r="BY82" s="63">
        <v>0</v>
      </c>
      <c r="BZ82" s="63">
        <v>0</v>
      </c>
      <c r="CA82" s="63">
        <v>0</v>
      </c>
      <c r="CB82" s="63">
        <v>0</v>
      </c>
      <c r="CC82" s="63">
        <v>0</v>
      </c>
      <c r="CD82" s="63">
        <v>0</v>
      </c>
      <c r="CE82" s="63">
        <v>0</v>
      </c>
      <c r="CF82" s="63">
        <v>0</v>
      </c>
      <c r="CG82" s="63">
        <v>0</v>
      </c>
      <c r="CH82" s="63">
        <v>0</v>
      </c>
      <c r="CI82" s="35"/>
      <c r="CJ82" s="66">
        <v>0</v>
      </c>
      <c r="CK82" s="63">
        <v>0</v>
      </c>
      <c r="CL82" s="63">
        <v>0</v>
      </c>
      <c r="CM82" s="63">
        <v>0</v>
      </c>
      <c r="CN82" s="63">
        <v>0</v>
      </c>
      <c r="CO82" s="63">
        <v>0</v>
      </c>
      <c r="CP82" s="63">
        <v>0</v>
      </c>
      <c r="CQ82" s="63">
        <v>0</v>
      </c>
      <c r="CR82" s="63">
        <v>0</v>
      </c>
      <c r="CS82" s="63">
        <v>0</v>
      </c>
      <c r="CT82" s="63">
        <v>0</v>
      </c>
      <c r="CU82" s="63">
        <v>0</v>
      </c>
      <c r="CV82" s="63">
        <v>0</v>
      </c>
      <c r="CW82" s="84"/>
      <c r="DL82" s="66">
        <v>0</v>
      </c>
      <c r="DM82" s="63">
        <v>0</v>
      </c>
      <c r="DN82" s="63">
        <v>0</v>
      </c>
      <c r="DO82" s="63">
        <v>0</v>
      </c>
      <c r="DP82" s="63">
        <v>0</v>
      </c>
      <c r="DQ82" s="63">
        <v>0</v>
      </c>
      <c r="DR82" s="63">
        <v>0</v>
      </c>
      <c r="DS82" s="63">
        <v>0</v>
      </c>
      <c r="DT82" s="63">
        <v>0</v>
      </c>
      <c r="DU82" s="63">
        <v>0</v>
      </c>
      <c r="DV82" s="63">
        <v>0</v>
      </c>
      <c r="DW82" s="63">
        <v>0</v>
      </c>
      <c r="DX82" s="63">
        <v>0</v>
      </c>
      <c r="DY82" s="84"/>
      <c r="DZ82" s="66">
        <v>0</v>
      </c>
      <c r="EA82" s="86">
        <v>0</v>
      </c>
      <c r="EB82" s="86">
        <v>0</v>
      </c>
      <c r="EC82" s="86">
        <v>0</v>
      </c>
      <c r="ED82" s="86">
        <v>0</v>
      </c>
      <c r="EE82" s="86">
        <v>0</v>
      </c>
      <c r="EF82" s="86">
        <v>0</v>
      </c>
      <c r="EG82" s="86">
        <v>0</v>
      </c>
      <c r="EH82" s="86">
        <v>0</v>
      </c>
      <c r="EI82" s="86">
        <v>0</v>
      </c>
      <c r="EJ82" s="86">
        <v>0</v>
      </c>
      <c r="EK82" s="86">
        <v>0</v>
      </c>
      <c r="EL82" s="86">
        <v>0</v>
      </c>
      <c r="EM82" s="84"/>
      <c r="EN82" s="35"/>
      <c r="EO82" s="66">
        <v>0</v>
      </c>
      <c r="EP82" s="63">
        <v>0</v>
      </c>
      <c r="EQ82" s="63">
        <v>0</v>
      </c>
      <c r="ER82" s="63">
        <v>0</v>
      </c>
      <c r="ES82" s="63">
        <v>0</v>
      </c>
      <c r="ET82" s="63">
        <v>0</v>
      </c>
      <c r="EU82" s="63">
        <v>0</v>
      </c>
      <c r="EV82" s="63">
        <v>0</v>
      </c>
      <c r="EW82" s="63">
        <v>0</v>
      </c>
      <c r="EX82" s="63">
        <v>0</v>
      </c>
      <c r="EY82" s="63">
        <v>0</v>
      </c>
      <c r="EZ82" s="63">
        <v>0</v>
      </c>
      <c r="FA82" s="63">
        <v>0</v>
      </c>
      <c r="FC82" s="66">
        <v>0</v>
      </c>
      <c r="FD82" s="63">
        <v>0</v>
      </c>
      <c r="FE82" s="63">
        <v>0</v>
      </c>
      <c r="FF82" s="63">
        <v>0</v>
      </c>
      <c r="FG82" s="63">
        <v>0</v>
      </c>
      <c r="FH82" s="63">
        <v>0</v>
      </c>
      <c r="FI82" s="63">
        <v>0</v>
      </c>
      <c r="FJ82" s="63">
        <v>0</v>
      </c>
      <c r="FK82" s="63">
        <v>0</v>
      </c>
      <c r="FL82" s="63">
        <v>0</v>
      </c>
      <c r="FM82" s="63">
        <v>0</v>
      </c>
      <c r="FN82" s="63">
        <v>0</v>
      </c>
      <c r="FO82" s="63">
        <v>0</v>
      </c>
      <c r="FQ82" s="66">
        <v>0</v>
      </c>
      <c r="FR82" s="63">
        <v>0</v>
      </c>
      <c r="FS82" s="63">
        <v>0</v>
      </c>
      <c r="FT82" s="63">
        <v>0</v>
      </c>
      <c r="FU82" s="63">
        <v>0</v>
      </c>
      <c r="FV82" s="63">
        <v>0</v>
      </c>
      <c r="FW82" s="63">
        <v>0</v>
      </c>
      <c r="FX82" s="63">
        <v>0</v>
      </c>
      <c r="FY82" s="63">
        <v>0</v>
      </c>
      <c r="FZ82" s="63">
        <v>0</v>
      </c>
      <c r="GA82" s="63">
        <v>0</v>
      </c>
      <c r="GB82" s="63">
        <v>0</v>
      </c>
      <c r="GC82" s="63">
        <v>0</v>
      </c>
      <c r="GE82" s="66">
        <v>0</v>
      </c>
      <c r="GF82" s="63">
        <v>0</v>
      </c>
      <c r="GG82" s="63">
        <v>0</v>
      </c>
      <c r="GH82" s="63">
        <v>0</v>
      </c>
      <c r="GI82" s="63">
        <v>0</v>
      </c>
      <c r="GJ82" s="63">
        <v>0</v>
      </c>
      <c r="GK82" s="63">
        <v>0</v>
      </c>
      <c r="GL82" s="63">
        <v>0</v>
      </c>
      <c r="GM82" s="63">
        <v>0</v>
      </c>
      <c r="GN82" s="63">
        <v>0</v>
      </c>
      <c r="GO82" s="63">
        <v>0</v>
      </c>
      <c r="GP82" s="63">
        <v>0</v>
      </c>
      <c r="GQ82" s="63">
        <v>0</v>
      </c>
      <c r="GS82" s="66">
        <v>0</v>
      </c>
      <c r="GT82" s="63">
        <v>0</v>
      </c>
      <c r="GU82" s="63">
        <v>0</v>
      </c>
      <c r="GV82" s="63">
        <v>0</v>
      </c>
      <c r="GW82" s="63">
        <v>0</v>
      </c>
      <c r="GX82" s="63">
        <v>0</v>
      </c>
      <c r="GY82" s="63">
        <v>0</v>
      </c>
      <c r="GZ82" s="63">
        <v>0</v>
      </c>
      <c r="HA82" s="63">
        <v>0</v>
      </c>
      <c r="HB82" s="63">
        <v>0</v>
      </c>
      <c r="HC82" s="63">
        <v>0</v>
      </c>
      <c r="HD82" s="63">
        <v>0</v>
      </c>
      <c r="HE82" s="63">
        <v>0</v>
      </c>
    </row>
    <row r="83" spans="4:213" ht="15.75" thickBot="1" x14ac:dyDescent="0.3">
      <c r="EO83" s="33"/>
      <c r="FC83" s="33"/>
      <c r="FQ83" s="33"/>
      <c r="GE83" s="33"/>
      <c r="GS83" s="33"/>
    </row>
    <row r="84" spans="4:213" ht="15.75" thickBot="1" x14ac:dyDescent="0.3">
      <c r="D84" s="241" t="s">
        <v>71</v>
      </c>
      <c r="E84" s="246">
        <v>44197</v>
      </c>
      <c r="F84" s="246">
        <v>44228</v>
      </c>
      <c r="G84" s="246">
        <v>44256</v>
      </c>
      <c r="H84" s="246">
        <v>44287</v>
      </c>
      <c r="I84" s="246">
        <v>44317</v>
      </c>
      <c r="J84" s="246">
        <v>44348</v>
      </c>
      <c r="K84" s="246">
        <v>44378</v>
      </c>
      <c r="L84" s="246">
        <v>44409</v>
      </c>
      <c r="M84" s="246">
        <v>44440</v>
      </c>
      <c r="N84" s="246">
        <v>44470</v>
      </c>
      <c r="O84" s="246">
        <v>44501</v>
      </c>
      <c r="P84" s="246">
        <v>44531</v>
      </c>
      <c r="Q84" s="85"/>
      <c r="R84" s="67" t="s">
        <v>71</v>
      </c>
      <c r="S84" s="64">
        <v>44197</v>
      </c>
      <c r="T84" s="64">
        <v>44228</v>
      </c>
      <c r="U84" s="64">
        <v>44256</v>
      </c>
      <c r="V84" s="64">
        <v>44287</v>
      </c>
      <c r="W84" s="64">
        <v>44317</v>
      </c>
      <c r="X84" s="64">
        <v>44348</v>
      </c>
      <c r="Y84" s="64">
        <v>44378</v>
      </c>
      <c r="Z84" s="64">
        <v>44409</v>
      </c>
      <c r="AA84" s="64">
        <v>44440</v>
      </c>
      <c r="AB84" s="64">
        <v>44470</v>
      </c>
      <c r="AC84" s="64">
        <v>44501</v>
      </c>
      <c r="AD84" s="64">
        <v>44531</v>
      </c>
      <c r="AE84" s="36"/>
      <c r="AF84" s="67" t="s">
        <v>71</v>
      </c>
      <c r="AG84" s="64">
        <v>44197</v>
      </c>
      <c r="AH84" s="64">
        <v>44228</v>
      </c>
      <c r="AI84" s="64">
        <v>44256</v>
      </c>
      <c r="AJ84" s="64">
        <v>44287</v>
      </c>
      <c r="AK84" s="64">
        <v>44317</v>
      </c>
      <c r="AL84" s="64">
        <v>44348</v>
      </c>
      <c r="AM84" s="64">
        <v>44378</v>
      </c>
      <c r="AN84" s="64">
        <v>44409</v>
      </c>
      <c r="AO84" s="64">
        <v>44440</v>
      </c>
      <c r="AP84" s="64">
        <v>44470</v>
      </c>
      <c r="AQ84" s="64">
        <v>44501</v>
      </c>
      <c r="AR84" s="64">
        <v>44531</v>
      </c>
      <c r="AT84" s="67" t="s">
        <v>71</v>
      </c>
      <c r="AU84" s="64">
        <v>44197</v>
      </c>
      <c r="AV84" s="64">
        <v>44228</v>
      </c>
      <c r="AW84" s="64">
        <v>44256</v>
      </c>
      <c r="AX84" s="64">
        <v>44287</v>
      </c>
      <c r="AY84" s="64">
        <v>44317</v>
      </c>
      <c r="AZ84" s="64">
        <v>44348</v>
      </c>
      <c r="BA84" s="64">
        <v>44378</v>
      </c>
      <c r="BB84" s="64">
        <v>44409</v>
      </c>
      <c r="BC84" s="64">
        <v>44440</v>
      </c>
      <c r="BD84" s="64">
        <v>44470</v>
      </c>
      <c r="BE84" s="64">
        <v>44501</v>
      </c>
      <c r="BF84" s="64">
        <v>44531</v>
      </c>
      <c r="BG84" s="36"/>
      <c r="BH84" s="67" t="s">
        <v>71</v>
      </c>
      <c r="BI84" s="64">
        <v>44197</v>
      </c>
      <c r="BJ84" s="64">
        <v>44228</v>
      </c>
      <c r="BK84" s="64">
        <v>44256</v>
      </c>
      <c r="BL84" s="64">
        <v>44287</v>
      </c>
      <c r="BM84" s="64">
        <v>44317</v>
      </c>
      <c r="BN84" s="64">
        <v>44348</v>
      </c>
      <c r="BO84" s="64">
        <v>44378</v>
      </c>
      <c r="BP84" s="64">
        <v>44409</v>
      </c>
      <c r="BQ84" s="64">
        <v>44440</v>
      </c>
      <c r="BR84" s="64">
        <v>44470</v>
      </c>
      <c r="BS84" s="64">
        <v>44501</v>
      </c>
      <c r="BT84" s="64">
        <v>44531</v>
      </c>
      <c r="BU84" s="36"/>
      <c r="BV84" s="67" t="s">
        <v>71</v>
      </c>
      <c r="BW84" s="64">
        <v>44197</v>
      </c>
      <c r="BX84" s="64">
        <v>44228</v>
      </c>
      <c r="BY84" s="64">
        <v>44256</v>
      </c>
      <c r="BZ84" s="64">
        <v>44287</v>
      </c>
      <c r="CA84" s="64">
        <v>44317</v>
      </c>
      <c r="CB84" s="64">
        <v>44348</v>
      </c>
      <c r="CC84" s="64">
        <v>44378</v>
      </c>
      <c r="CD84" s="64">
        <v>44409</v>
      </c>
      <c r="CE84" s="64">
        <v>44440</v>
      </c>
      <c r="CF84" s="64">
        <v>44470</v>
      </c>
      <c r="CG84" s="64">
        <v>44501</v>
      </c>
      <c r="CH84" s="64">
        <v>44531</v>
      </c>
      <c r="CI84" s="36"/>
      <c r="CJ84" s="67" t="s">
        <v>71</v>
      </c>
      <c r="CK84" s="64">
        <v>44197</v>
      </c>
      <c r="CL84" s="64">
        <v>44228</v>
      </c>
      <c r="CM84" s="64">
        <v>44256</v>
      </c>
      <c r="CN84" s="64">
        <v>44287</v>
      </c>
      <c r="CO84" s="64">
        <v>44317</v>
      </c>
      <c r="CP84" s="64">
        <v>44348</v>
      </c>
      <c r="CQ84" s="64">
        <v>44378</v>
      </c>
      <c r="CR84" s="64">
        <v>44409</v>
      </c>
      <c r="CS84" s="64">
        <v>44440</v>
      </c>
      <c r="CT84" s="64">
        <v>44470</v>
      </c>
      <c r="CU84" s="64">
        <v>44501</v>
      </c>
      <c r="CV84" s="64">
        <v>44531</v>
      </c>
      <c r="CW84" s="85"/>
      <c r="DL84" s="67" t="s">
        <v>71</v>
      </c>
      <c r="DM84" s="64">
        <v>44197</v>
      </c>
      <c r="DN84" s="64">
        <v>44228</v>
      </c>
      <c r="DO84" s="64">
        <v>44256</v>
      </c>
      <c r="DP84" s="64">
        <v>44287</v>
      </c>
      <c r="DQ84" s="64">
        <v>44317</v>
      </c>
      <c r="DR84" s="64">
        <v>44348</v>
      </c>
      <c r="DS84" s="64">
        <v>44378</v>
      </c>
      <c r="DT84" s="64">
        <v>44409</v>
      </c>
      <c r="DU84" s="64">
        <v>44440</v>
      </c>
      <c r="DV84" s="64">
        <v>44470</v>
      </c>
      <c r="DW84" s="64">
        <v>44501</v>
      </c>
      <c r="DX84" s="64">
        <v>44531</v>
      </c>
      <c r="DY84" s="85"/>
      <c r="DZ84" s="67" t="s">
        <v>71</v>
      </c>
      <c r="EA84" s="64">
        <v>44197</v>
      </c>
      <c r="EB84" s="64">
        <v>44228</v>
      </c>
      <c r="EC84" s="64">
        <v>44256</v>
      </c>
      <c r="ED84" s="64">
        <v>44287</v>
      </c>
      <c r="EE84" s="64">
        <v>44317</v>
      </c>
      <c r="EF84" s="64">
        <v>44348</v>
      </c>
      <c r="EG84" s="64">
        <v>44378</v>
      </c>
      <c r="EH84" s="64">
        <v>44409</v>
      </c>
      <c r="EI84" s="64">
        <v>44440</v>
      </c>
      <c r="EJ84" s="64">
        <v>44470</v>
      </c>
      <c r="EK84" s="64">
        <v>44501</v>
      </c>
      <c r="EL84" s="64">
        <v>44531</v>
      </c>
      <c r="EM84" s="85"/>
      <c r="EN84" s="36"/>
      <c r="EO84" s="67" t="s">
        <v>71</v>
      </c>
      <c r="EP84" s="64">
        <v>44197</v>
      </c>
      <c r="EQ84" s="64">
        <v>44228</v>
      </c>
      <c r="ER84" s="64">
        <v>44256</v>
      </c>
      <c r="ES84" s="64">
        <v>44287</v>
      </c>
      <c r="ET84" s="64">
        <v>44317</v>
      </c>
      <c r="EU84" s="64">
        <v>44348</v>
      </c>
      <c r="EV84" s="64">
        <v>44378</v>
      </c>
      <c r="EW84" s="64">
        <v>44409</v>
      </c>
      <c r="EX84" s="64">
        <v>44440</v>
      </c>
      <c r="EY84" s="64">
        <v>44470</v>
      </c>
      <c r="EZ84" s="64">
        <v>44501</v>
      </c>
      <c r="FA84" s="64">
        <v>44531</v>
      </c>
      <c r="FC84" s="67" t="s">
        <v>71</v>
      </c>
      <c r="FD84" s="64">
        <v>44197</v>
      </c>
      <c r="FE84" s="64">
        <v>44228</v>
      </c>
      <c r="FF84" s="64">
        <v>44256</v>
      </c>
      <c r="FG84" s="64">
        <v>44287</v>
      </c>
      <c r="FH84" s="64">
        <v>44317</v>
      </c>
      <c r="FI84" s="64">
        <v>44348</v>
      </c>
      <c r="FJ84" s="64">
        <v>44378</v>
      </c>
      <c r="FK84" s="64">
        <v>44409</v>
      </c>
      <c r="FL84" s="64">
        <v>44440</v>
      </c>
      <c r="FM84" s="64">
        <v>44470</v>
      </c>
      <c r="FN84" s="64">
        <v>44501</v>
      </c>
      <c r="FO84" s="64">
        <v>44531</v>
      </c>
      <c r="FQ84" s="67" t="s">
        <v>71</v>
      </c>
      <c r="FR84" s="64">
        <v>44197</v>
      </c>
      <c r="FS84" s="64">
        <v>44228</v>
      </c>
      <c r="FT84" s="64">
        <v>44256</v>
      </c>
      <c r="FU84" s="64">
        <v>44287</v>
      </c>
      <c r="FV84" s="64">
        <v>44317</v>
      </c>
      <c r="FW84" s="64">
        <v>44348</v>
      </c>
      <c r="FX84" s="64">
        <v>44378</v>
      </c>
      <c r="FY84" s="64">
        <v>44409</v>
      </c>
      <c r="FZ84" s="64">
        <v>44440</v>
      </c>
      <c r="GA84" s="64">
        <v>44470</v>
      </c>
      <c r="GB84" s="64">
        <v>44501</v>
      </c>
      <c r="GC84" s="64">
        <v>44531</v>
      </c>
      <c r="GE84" s="67" t="s">
        <v>71</v>
      </c>
      <c r="GF84" s="64">
        <v>44197</v>
      </c>
      <c r="GG84" s="64">
        <v>44228</v>
      </c>
      <c r="GH84" s="64">
        <v>44256</v>
      </c>
      <c r="GI84" s="64">
        <v>44287</v>
      </c>
      <c r="GJ84" s="64">
        <v>44317</v>
      </c>
      <c r="GK84" s="64">
        <v>44348</v>
      </c>
      <c r="GL84" s="64">
        <v>44378</v>
      </c>
      <c r="GM84" s="64">
        <v>44409</v>
      </c>
      <c r="GN84" s="64">
        <v>44440</v>
      </c>
      <c r="GO84" s="64">
        <v>44470</v>
      </c>
      <c r="GP84" s="64">
        <v>44501</v>
      </c>
      <c r="GQ84" s="64">
        <v>44531</v>
      </c>
      <c r="GS84" s="67" t="s">
        <v>71</v>
      </c>
      <c r="GT84" s="64">
        <v>44197</v>
      </c>
      <c r="GU84" s="64">
        <v>44228</v>
      </c>
      <c r="GV84" s="64">
        <v>44256</v>
      </c>
      <c r="GW84" s="64">
        <v>44287</v>
      </c>
      <c r="GX84" s="64">
        <v>44317</v>
      </c>
      <c r="GY84" s="64">
        <v>44348</v>
      </c>
      <c r="GZ84" s="64">
        <v>44378</v>
      </c>
      <c r="HA84" s="64">
        <v>44409</v>
      </c>
      <c r="HB84" s="64">
        <v>44440</v>
      </c>
      <c r="HC84" s="64">
        <v>44470</v>
      </c>
      <c r="HD84" s="64">
        <v>44501</v>
      </c>
      <c r="HE84" s="64">
        <v>44531</v>
      </c>
    </row>
    <row r="85" spans="4:213" ht="15.75" thickBot="1" x14ac:dyDescent="0.3">
      <c r="D85" s="239">
        <v>4.1666666666666664E-2</v>
      </c>
      <c r="E85" s="247"/>
      <c r="F85" s="248"/>
      <c r="G85" s="248"/>
      <c r="H85" s="248"/>
      <c r="I85" s="248"/>
      <c r="J85" s="248"/>
      <c r="K85" s="248"/>
      <c r="L85" s="248"/>
      <c r="M85" s="248"/>
      <c r="N85" s="248"/>
      <c r="O85" s="248"/>
      <c r="P85" s="248"/>
      <c r="Q85" s="31"/>
      <c r="R85" s="66">
        <v>4.1666666666666664E-2</v>
      </c>
      <c r="S85" s="46"/>
      <c r="T85" s="46"/>
      <c r="U85" s="46"/>
      <c r="V85" s="46"/>
      <c r="W85" s="46"/>
      <c r="X85" s="46"/>
      <c r="Y85" s="46"/>
      <c r="Z85" s="65"/>
      <c r="AA85" s="46"/>
      <c r="AB85" s="46"/>
      <c r="AC85" s="46"/>
      <c r="AD85" s="46"/>
      <c r="AE85" s="27"/>
      <c r="AF85" s="66">
        <v>4.1666666666666664E-2</v>
      </c>
      <c r="AG85" s="46"/>
      <c r="AH85" s="46"/>
      <c r="AI85" s="46"/>
      <c r="AJ85" s="46"/>
      <c r="AK85" s="46"/>
      <c r="AL85" s="46"/>
      <c r="AM85" s="46"/>
      <c r="AN85" s="46"/>
      <c r="AO85" s="46"/>
      <c r="AP85" s="46"/>
      <c r="AQ85" s="46"/>
      <c r="AR85" s="46"/>
      <c r="AT85" s="66">
        <v>4.1666666666666664E-2</v>
      </c>
      <c r="AU85" s="46"/>
      <c r="AV85" s="46"/>
      <c r="AW85" s="46"/>
      <c r="AX85" s="46"/>
      <c r="AY85" s="46"/>
      <c r="AZ85" s="46"/>
      <c r="BA85" s="46"/>
      <c r="BB85" s="46"/>
      <c r="BC85" s="46"/>
      <c r="BD85" s="46"/>
      <c r="BE85" s="46"/>
      <c r="BF85" s="46"/>
      <c r="BG85" s="27"/>
      <c r="BH85" s="66">
        <v>4.1666666666666664E-2</v>
      </c>
      <c r="BI85" s="46"/>
      <c r="BJ85" s="46"/>
      <c r="BK85" s="46"/>
      <c r="BL85" s="46"/>
      <c r="BM85" s="46"/>
      <c r="BN85" s="46"/>
      <c r="BO85" s="46"/>
      <c r="BP85" s="46"/>
      <c r="BQ85" s="46"/>
      <c r="BR85" s="46"/>
      <c r="BS85" s="46"/>
      <c r="BT85" s="46"/>
      <c r="BU85" s="27"/>
      <c r="BV85" s="66">
        <v>4.1666666666666664E-2</v>
      </c>
      <c r="BW85" s="46"/>
      <c r="BX85" s="46"/>
      <c r="BY85" s="46"/>
      <c r="BZ85" s="46"/>
      <c r="CA85" s="46"/>
      <c r="CB85" s="46"/>
      <c r="CC85" s="46"/>
      <c r="CD85" s="46"/>
      <c r="CE85" s="46"/>
      <c r="CF85" s="46"/>
      <c r="CG85" s="46"/>
      <c r="CH85" s="46"/>
      <c r="CI85" s="27"/>
      <c r="CJ85" s="66">
        <v>4.1666666666666664E-2</v>
      </c>
      <c r="CK85" s="46"/>
      <c r="CL85" s="46"/>
      <c r="CM85" s="46"/>
      <c r="CN85" s="46"/>
      <c r="CO85" s="46"/>
      <c r="CP85" s="46"/>
      <c r="CQ85" s="46"/>
      <c r="CR85" s="46"/>
      <c r="CS85" s="46"/>
      <c r="CT85" s="46"/>
      <c r="CU85" s="46"/>
      <c r="CV85" s="46"/>
      <c r="CW85" s="31"/>
      <c r="DL85" s="66">
        <v>4.1666666666666664E-2</v>
      </c>
      <c r="DM85" s="46"/>
      <c r="DN85" s="46"/>
      <c r="DO85" s="46"/>
      <c r="DP85" s="46"/>
      <c r="DQ85" s="46"/>
      <c r="DR85" s="46"/>
      <c r="DS85" s="46"/>
      <c r="DT85" s="46"/>
      <c r="DU85" s="46"/>
      <c r="DV85" s="46"/>
      <c r="DW85" s="46"/>
      <c r="DX85" s="46"/>
      <c r="DY85" s="31"/>
      <c r="DZ85" s="66">
        <v>4.1666666666666664E-2</v>
      </c>
      <c r="EA85" s="77"/>
      <c r="EB85" s="77"/>
      <c r="EC85" s="77"/>
      <c r="ED85" s="77"/>
      <c r="EE85" s="77"/>
      <c r="EF85" s="87"/>
      <c r="EG85" s="77"/>
      <c r="EH85" s="77"/>
      <c r="EI85" s="77"/>
      <c r="EJ85" s="77"/>
      <c r="EK85" s="77"/>
      <c r="EL85" s="77"/>
      <c r="EM85" s="31"/>
      <c r="EN85" s="27"/>
      <c r="EO85" s="66">
        <v>4.1666666666666664E-2</v>
      </c>
      <c r="EP85" s="46"/>
      <c r="EQ85" s="46"/>
      <c r="ER85" s="46"/>
      <c r="ES85" s="46"/>
      <c r="ET85" s="46"/>
      <c r="EU85" s="46"/>
      <c r="EV85" s="46"/>
      <c r="EW85" s="46"/>
      <c r="EX85" s="46"/>
      <c r="EY85" s="46"/>
      <c r="EZ85" s="46"/>
      <c r="FA85" s="46"/>
      <c r="FC85" s="66">
        <v>4.1666666666666664E-2</v>
      </c>
      <c r="FD85" s="46"/>
      <c r="FE85" s="46"/>
      <c r="FF85" s="46"/>
      <c r="FG85" s="46"/>
      <c r="FH85" s="46"/>
      <c r="FI85" s="46"/>
      <c r="FJ85" s="46"/>
      <c r="FK85" s="46"/>
      <c r="FL85" s="46"/>
      <c r="FM85" s="46"/>
      <c r="FN85" s="46"/>
      <c r="FO85" s="46"/>
      <c r="FQ85" s="66">
        <v>4.1666666666666664E-2</v>
      </c>
      <c r="FR85" s="46"/>
      <c r="FS85" s="46"/>
      <c r="FT85" s="46"/>
      <c r="FU85" s="46"/>
      <c r="FV85" s="46"/>
      <c r="FW85" s="46"/>
      <c r="FX85" s="46"/>
      <c r="FY85" s="46"/>
      <c r="FZ85" s="46"/>
      <c r="GA85" s="46"/>
      <c r="GB85" s="46"/>
      <c r="GC85" s="46"/>
      <c r="GE85" s="66">
        <v>4.1666666666666664E-2</v>
      </c>
      <c r="GF85" s="46"/>
      <c r="GG85" s="46"/>
      <c r="GH85" s="46"/>
      <c r="GI85" s="46"/>
      <c r="GJ85" s="46"/>
      <c r="GK85" s="46"/>
      <c r="GL85" s="46"/>
      <c r="GM85" s="46"/>
      <c r="GN85" s="46"/>
      <c r="GO85" s="46"/>
      <c r="GP85" s="46"/>
      <c r="GQ85" s="46"/>
      <c r="GS85" s="66">
        <v>4.1666666666666664E-2</v>
      </c>
      <c r="GT85" s="46"/>
      <c r="GU85" s="46"/>
      <c r="GV85" s="46"/>
      <c r="GW85" s="46"/>
      <c r="GX85" s="46"/>
      <c r="GY85" s="46"/>
      <c r="GZ85" s="46"/>
      <c r="HA85" s="46"/>
      <c r="HB85" s="46"/>
      <c r="HC85" s="46"/>
      <c r="HD85" s="46"/>
      <c r="HE85" s="46"/>
    </row>
    <row r="86" spans="4:213" ht="15.75" thickBot="1" x14ac:dyDescent="0.3">
      <c r="D86" s="239">
        <v>8.3333333333333301E-2</v>
      </c>
      <c r="E86" s="247"/>
      <c r="F86" s="248"/>
      <c r="G86" s="248"/>
      <c r="H86" s="248"/>
      <c r="I86" s="248"/>
      <c r="J86" s="248"/>
      <c r="K86" s="248"/>
      <c r="L86" s="247"/>
      <c r="M86" s="248"/>
      <c r="N86" s="248"/>
      <c r="O86" s="248"/>
      <c r="P86" s="248"/>
      <c r="Q86" s="31"/>
      <c r="R86" s="66">
        <v>8.3333333333333301E-2</v>
      </c>
      <c r="S86" s="46"/>
      <c r="T86" s="46"/>
      <c r="U86" s="65"/>
      <c r="V86" s="46"/>
      <c r="W86" s="46"/>
      <c r="X86" s="46"/>
      <c r="Y86" s="46"/>
      <c r="Z86" s="65"/>
      <c r="AA86" s="46"/>
      <c r="AB86" s="46"/>
      <c r="AC86" s="46"/>
      <c r="AD86" s="46"/>
      <c r="AE86" s="27"/>
      <c r="AF86" s="66">
        <v>8.3333333333333301E-2</v>
      </c>
      <c r="AG86" s="46"/>
      <c r="AH86" s="46"/>
      <c r="AI86" s="46"/>
      <c r="AJ86" s="46"/>
      <c r="AK86" s="46"/>
      <c r="AL86" s="46"/>
      <c r="AM86" s="65"/>
      <c r="AN86" s="46"/>
      <c r="AO86" s="46"/>
      <c r="AP86" s="46"/>
      <c r="AQ86" s="46"/>
      <c r="AR86" s="46"/>
      <c r="AT86" s="66">
        <v>8.3333333333333301E-2</v>
      </c>
      <c r="AU86" s="46"/>
      <c r="AV86" s="46"/>
      <c r="AW86" s="46"/>
      <c r="AX86" s="46"/>
      <c r="AY86" s="46"/>
      <c r="AZ86" s="46"/>
      <c r="BA86" s="46"/>
      <c r="BB86" s="46"/>
      <c r="BC86" s="46"/>
      <c r="BD86" s="46"/>
      <c r="BE86" s="46"/>
      <c r="BF86" s="46"/>
      <c r="BG86" s="27"/>
      <c r="BH86" s="66">
        <v>8.3333333333333301E-2</v>
      </c>
      <c r="BI86" s="46"/>
      <c r="BJ86" s="46"/>
      <c r="BK86" s="46"/>
      <c r="BL86" s="46"/>
      <c r="BM86" s="46"/>
      <c r="BN86" s="46"/>
      <c r="BO86" s="46"/>
      <c r="BP86" s="46"/>
      <c r="BQ86" s="46"/>
      <c r="BR86" s="46"/>
      <c r="BS86" s="46"/>
      <c r="BT86" s="46"/>
      <c r="BU86" s="27"/>
      <c r="BV86" s="66">
        <v>8.3333333333333301E-2</v>
      </c>
      <c r="BW86" s="46"/>
      <c r="BX86" s="46"/>
      <c r="BY86" s="46"/>
      <c r="BZ86" s="46"/>
      <c r="CA86" s="46"/>
      <c r="CB86" s="46"/>
      <c r="CC86" s="46"/>
      <c r="CD86" s="46"/>
      <c r="CE86" s="46"/>
      <c r="CF86" s="46"/>
      <c r="CG86" s="46"/>
      <c r="CH86" s="46"/>
      <c r="CI86" s="27"/>
      <c r="CJ86" s="66">
        <v>8.3333333333333301E-2</v>
      </c>
      <c r="CK86" s="46"/>
      <c r="CL86" s="46"/>
      <c r="CM86" s="46"/>
      <c r="CN86" s="46"/>
      <c r="CO86" s="46"/>
      <c r="CP86" s="46"/>
      <c r="CQ86" s="46"/>
      <c r="CR86" s="46"/>
      <c r="CS86" s="46"/>
      <c r="CT86" s="46"/>
      <c r="CU86" s="46"/>
      <c r="CV86" s="46"/>
      <c r="CW86" s="31"/>
      <c r="DL86" s="66">
        <v>8.3333333333333301E-2</v>
      </c>
      <c r="DM86" s="46"/>
      <c r="DN86" s="46"/>
      <c r="DO86" s="46"/>
      <c r="DP86" s="46"/>
      <c r="DQ86" s="46"/>
      <c r="DR86" s="46"/>
      <c r="DS86" s="46"/>
      <c r="DT86" s="46"/>
      <c r="DU86" s="46"/>
      <c r="DV86" s="46"/>
      <c r="DW86" s="46"/>
      <c r="DX86" s="46"/>
      <c r="DY86" s="31"/>
      <c r="DZ86" s="66">
        <v>8.3333333333333301E-2</v>
      </c>
      <c r="EA86" s="77"/>
      <c r="EB86" s="77"/>
      <c r="EC86" s="77"/>
      <c r="ED86" s="77"/>
      <c r="EE86" s="87"/>
      <c r="EF86" s="87"/>
      <c r="EG86" s="77"/>
      <c r="EH86" s="88"/>
      <c r="EI86" s="87"/>
      <c r="EJ86" s="87"/>
      <c r="EK86" s="77"/>
      <c r="EL86" s="77"/>
      <c r="EM86" s="31"/>
      <c r="EN86" s="27"/>
      <c r="EO86" s="66">
        <v>8.3333333333333301E-2</v>
      </c>
      <c r="EP86" s="46"/>
      <c r="EQ86" s="46"/>
      <c r="ER86" s="46"/>
      <c r="ES86" s="46"/>
      <c r="ET86" s="46"/>
      <c r="EU86" s="46"/>
      <c r="EV86" s="46"/>
      <c r="EW86" s="46"/>
      <c r="EX86" s="46"/>
      <c r="EY86" s="46"/>
      <c r="EZ86" s="46"/>
      <c r="FA86" s="46"/>
      <c r="FC86" s="66">
        <v>8.3333333333333301E-2</v>
      </c>
      <c r="FD86" s="46"/>
      <c r="FE86" s="46"/>
      <c r="FF86" s="46"/>
      <c r="FG86" s="46"/>
      <c r="FH86" s="46"/>
      <c r="FI86" s="46"/>
      <c r="FJ86" s="46"/>
      <c r="FK86" s="46"/>
      <c r="FL86" s="46"/>
      <c r="FM86" s="46"/>
      <c r="FN86" s="46"/>
      <c r="FO86" s="46"/>
      <c r="FQ86" s="66">
        <v>8.3333333333333301E-2</v>
      </c>
      <c r="FR86" s="46"/>
      <c r="FS86" s="46"/>
      <c r="FT86" s="46"/>
      <c r="FU86" s="46"/>
      <c r="FV86" s="46"/>
      <c r="FW86" s="46"/>
      <c r="FX86" s="46"/>
      <c r="FY86" s="46"/>
      <c r="FZ86" s="46"/>
      <c r="GA86" s="46"/>
      <c r="GB86" s="46"/>
      <c r="GC86" s="46"/>
      <c r="GE86" s="66">
        <v>8.3333333333333301E-2</v>
      </c>
      <c r="GF86" s="46"/>
      <c r="GG86" s="46"/>
      <c r="GH86" s="46"/>
      <c r="GI86" s="46"/>
      <c r="GJ86" s="46"/>
      <c r="GK86" s="46"/>
      <c r="GL86" s="46"/>
      <c r="GM86" s="46"/>
      <c r="GN86" s="46"/>
      <c r="GO86" s="46"/>
      <c r="GP86" s="46"/>
      <c r="GQ86" s="46"/>
      <c r="GS86" s="66">
        <v>8.3333333333333301E-2</v>
      </c>
      <c r="GT86" s="46"/>
      <c r="GU86" s="46"/>
      <c r="GV86" s="46"/>
      <c r="GW86" s="46"/>
      <c r="GX86" s="46"/>
      <c r="GY86" s="46"/>
      <c r="GZ86" s="46"/>
      <c r="HA86" s="46"/>
      <c r="HB86" s="46"/>
      <c r="HC86" s="46"/>
      <c r="HD86" s="46"/>
      <c r="HE86" s="46"/>
    </row>
    <row r="87" spans="4:213" ht="15.75" thickBot="1" x14ac:dyDescent="0.3">
      <c r="D87" s="239">
        <v>0.125</v>
      </c>
      <c r="E87" s="247"/>
      <c r="F87" s="248"/>
      <c r="G87" s="248"/>
      <c r="H87" s="248"/>
      <c r="I87" s="248"/>
      <c r="J87" s="248"/>
      <c r="K87" s="248"/>
      <c r="L87" s="247"/>
      <c r="M87" s="248"/>
      <c r="N87" s="248"/>
      <c r="O87" s="248"/>
      <c r="P87" s="248"/>
      <c r="Q87" s="31"/>
      <c r="R87" s="66">
        <v>0.125</v>
      </c>
      <c r="S87" s="46"/>
      <c r="T87" s="46"/>
      <c r="U87" s="65"/>
      <c r="V87" s="46"/>
      <c r="W87" s="46"/>
      <c r="X87" s="46"/>
      <c r="Y87" s="46"/>
      <c r="Z87" s="65"/>
      <c r="AA87" s="46"/>
      <c r="AB87" s="46"/>
      <c r="AC87" s="46"/>
      <c r="AD87" s="46"/>
      <c r="AE87" s="27"/>
      <c r="AF87" s="66">
        <v>0.125</v>
      </c>
      <c r="AG87" s="46"/>
      <c r="AH87" s="46"/>
      <c r="AI87" s="46"/>
      <c r="AJ87" s="46"/>
      <c r="AK87" s="46"/>
      <c r="AL87" s="46"/>
      <c r="AM87" s="46"/>
      <c r="AN87" s="46"/>
      <c r="AO87" s="46"/>
      <c r="AP87" s="46"/>
      <c r="AQ87" s="46"/>
      <c r="AR87" s="46"/>
      <c r="AT87" s="66">
        <v>0.125</v>
      </c>
      <c r="AU87" s="46"/>
      <c r="AV87" s="46"/>
      <c r="AW87" s="46"/>
      <c r="AX87" s="46"/>
      <c r="AY87" s="46"/>
      <c r="AZ87" s="46"/>
      <c r="BA87" s="46"/>
      <c r="BB87" s="46"/>
      <c r="BC87" s="46"/>
      <c r="BD87" s="46"/>
      <c r="BE87" s="46"/>
      <c r="BF87" s="46"/>
      <c r="BG87" s="27"/>
      <c r="BH87" s="66">
        <v>0.125</v>
      </c>
      <c r="BI87" s="46"/>
      <c r="BJ87" s="46"/>
      <c r="BK87" s="46"/>
      <c r="BL87" s="46"/>
      <c r="BM87" s="46"/>
      <c r="BN87" s="46"/>
      <c r="BO87" s="46"/>
      <c r="BP87" s="46"/>
      <c r="BQ87" s="46"/>
      <c r="BR87" s="46"/>
      <c r="BS87" s="46"/>
      <c r="BT87" s="46"/>
      <c r="BU87" s="27"/>
      <c r="BV87" s="66">
        <v>0.125</v>
      </c>
      <c r="BW87" s="46"/>
      <c r="BX87" s="46"/>
      <c r="BY87" s="46"/>
      <c r="BZ87" s="46"/>
      <c r="CA87" s="46"/>
      <c r="CB87" s="46"/>
      <c r="CC87" s="46"/>
      <c r="CD87" s="46"/>
      <c r="CE87" s="46"/>
      <c r="CF87" s="46"/>
      <c r="CG87" s="46"/>
      <c r="CH87" s="46"/>
      <c r="CI87" s="27"/>
      <c r="CJ87" s="66">
        <v>0.125</v>
      </c>
      <c r="CK87" s="46"/>
      <c r="CL87" s="46"/>
      <c r="CM87" s="46"/>
      <c r="CN87" s="46"/>
      <c r="CO87" s="46"/>
      <c r="CP87" s="46"/>
      <c r="CQ87" s="46"/>
      <c r="CR87" s="46"/>
      <c r="CS87" s="46"/>
      <c r="CT87" s="46"/>
      <c r="CU87" s="46"/>
      <c r="CV87" s="46"/>
      <c r="CW87" s="31"/>
      <c r="DL87" s="66">
        <v>0.125</v>
      </c>
      <c r="DM87" s="46"/>
      <c r="DN87" s="46"/>
      <c r="DO87" s="46"/>
      <c r="DP87" s="65"/>
      <c r="DQ87" s="46"/>
      <c r="DR87" s="46"/>
      <c r="DS87" s="46"/>
      <c r="DT87" s="46"/>
      <c r="DU87" s="46"/>
      <c r="DV87" s="46"/>
      <c r="DW87" s="46"/>
      <c r="DX87" s="46"/>
      <c r="DY87" s="31"/>
      <c r="DZ87" s="66">
        <v>0.125</v>
      </c>
      <c r="EA87" s="77"/>
      <c r="EB87" s="77"/>
      <c r="EC87" s="88"/>
      <c r="ED87" s="87"/>
      <c r="EE87" s="77"/>
      <c r="EF87" s="87"/>
      <c r="EG87" s="77"/>
      <c r="EH87" s="88"/>
      <c r="EI87" s="87"/>
      <c r="EJ87" s="87"/>
      <c r="EK87" s="77"/>
      <c r="EL87" s="77"/>
      <c r="EM87" s="31"/>
      <c r="EN87" s="27"/>
      <c r="EO87" s="66">
        <v>0.125</v>
      </c>
      <c r="EP87" s="46"/>
      <c r="EQ87" s="46"/>
      <c r="ER87" s="46"/>
      <c r="ES87" s="46"/>
      <c r="ET87" s="46"/>
      <c r="EU87" s="46"/>
      <c r="EV87" s="46"/>
      <c r="EW87" s="46"/>
      <c r="EX87" s="46"/>
      <c r="EY87" s="46"/>
      <c r="EZ87" s="46"/>
      <c r="FA87" s="46"/>
      <c r="FC87" s="66">
        <v>0.125</v>
      </c>
      <c r="FD87" s="46"/>
      <c r="FE87" s="46"/>
      <c r="FF87" s="46"/>
      <c r="FG87" s="46"/>
      <c r="FH87" s="46"/>
      <c r="FI87" s="46">
        <v>1.1000000000000001</v>
      </c>
      <c r="FJ87" s="46"/>
      <c r="FK87" s="46"/>
      <c r="FL87" s="46"/>
      <c r="FM87" s="46"/>
      <c r="FN87" s="46"/>
      <c r="FO87" s="46"/>
      <c r="FQ87" s="66">
        <v>0.125</v>
      </c>
      <c r="FR87" s="46"/>
      <c r="FS87" s="46"/>
      <c r="FT87" s="46"/>
      <c r="FU87" s="46"/>
      <c r="FV87" s="46"/>
      <c r="FW87" s="46"/>
      <c r="FX87" s="46"/>
      <c r="FY87" s="46"/>
      <c r="FZ87" s="46"/>
      <c r="GA87" s="46"/>
      <c r="GB87" s="46"/>
      <c r="GC87" s="46"/>
      <c r="GE87" s="66">
        <v>0.125</v>
      </c>
      <c r="GF87" s="46"/>
      <c r="GG87" s="46"/>
      <c r="GH87" s="46"/>
      <c r="GI87" s="46"/>
      <c r="GJ87" s="46"/>
      <c r="GK87" s="46"/>
      <c r="GL87" s="46"/>
      <c r="GM87" s="46"/>
      <c r="GN87" s="46"/>
      <c r="GO87" s="46"/>
      <c r="GP87" s="46"/>
      <c r="GQ87" s="46"/>
      <c r="GS87" s="66">
        <v>0.125</v>
      </c>
      <c r="GT87" s="46"/>
      <c r="GU87" s="46"/>
      <c r="GV87" s="46"/>
      <c r="GW87" s="46"/>
      <c r="GX87" s="46"/>
      <c r="GY87" s="46"/>
      <c r="GZ87" s="46"/>
      <c r="HA87" s="46"/>
      <c r="HB87" s="46"/>
      <c r="HC87" s="46"/>
      <c r="HD87" s="46"/>
      <c r="HE87" s="46"/>
    </row>
    <row r="88" spans="4:213" ht="15.75" thickBot="1" x14ac:dyDescent="0.3">
      <c r="D88" s="239">
        <v>0.16666666666666699</v>
      </c>
      <c r="E88" s="247"/>
      <c r="F88" s="248"/>
      <c r="G88" s="248"/>
      <c r="H88" s="248"/>
      <c r="I88" s="248">
        <v>0.6</v>
      </c>
      <c r="J88" s="248">
        <v>2.9</v>
      </c>
      <c r="K88" s="248">
        <v>0.2</v>
      </c>
      <c r="L88" s="248"/>
      <c r="M88" s="247"/>
      <c r="N88" s="248"/>
      <c r="O88" s="248"/>
      <c r="P88" s="248"/>
      <c r="Q88" s="31"/>
      <c r="R88" s="66">
        <v>0.16666666666666699</v>
      </c>
      <c r="S88" s="46"/>
      <c r="T88" s="46"/>
      <c r="U88" s="65"/>
      <c r="V88" s="46"/>
      <c r="W88" s="46">
        <v>1.7</v>
      </c>
      <c r="X88" s="46">
        <v>4</v>
      </c>
      <c r="Y88" s="46">
        <v>1.1000000000000001</v>
      </c>
      <c r="Z88" s="46"/>
      <c r="AA88" s="46"/>
      <c r="AB88" s="46"/>
      <c r="AC88" s="46"/>
      <c r="AD88" s="46"/>
      <c r="AE88" s="27"/>
      <c r="AF88" s="66">
        <v>0.16666666666666699</v>
      </c>
      <c r="AG88" s="46"/>
      <c r="AH88" s="46"/>
      <c r="AI88" s="46"/>
      <c r="AJ88" s="46"/>
      <c r="AK88" s="46"/>
      <c r="AL88" s="46">
        <v>1.5</v>
      </c>
      <c r="AM88" s="46"/>
      <c r="AN88" s="46"/>
      <c r="AO88" s="46"/>
      <c r="AP88" s="46"/>
      <c r="AQ88" s="46"/>
      <c r="AR88" s="46"/>
      <c r="AT88" s="66">
        <v>0.16666666666666699</v>
      </c>
      <c r="AU88" s="46"/>
      <c r="AV88" s="46"/>
      <c r="AW88" s="46"/>
      <c r="AX88" s="46"/>
      <c r="AY88" s="46"/>
      <c r="AZ88" s="46">
        <v>1</v>
      </c>
      <c r="BA88" s="46"/>
      <c r="BB88" s="46"/>
      <c r="BC88" s="46"/>
      <c r="BD88" s="46"/>
      <c r="BE88" s="46"/>
      <c r="BF88" s="46"/>
      <c r="BG88" s="27"/>
      <c r="BH88" s="66">
        <v>0.16666666666666699</v>
      </c>
      <c r="BI88" s="46"/>
      <c r="BJ88" s="46"/>
      <c r="BK88" s="46"/>
      <c r="BL88" s="46"/>
      <c r="BM88" s="46">
        <v>-1.3</v>
      </c>
      <c r="BN88" s="46">
        <v>1.4</v>
      </c>
      <c r="BO88" s="46"/>
      <c r="BP88" s="46"/>
      <c r="BQ88" s="46"/>
      <c r="BR88" s="46"/>
      <c r="BS88" s="46"/>
      <c r="BT88" s="46"/>
      <c r="BU88" s="27"/>
      <c r="BV88" s="66">
        <v>0.16666666666666699</v>
      </c>
      <c r="BW88" s="46"/>
      <c r="BX88" s="46"/>
      <c r="BY88" s="46"/>
      <c r="BZ88" s="46"/>
      <c r="CA88" s="46"/>
      <c r="CB88" s="46"/>
      <c r="CC88" s="46"/>
      <c r="CD88" s="46"/>
      <c r="CE88" s="46"/>
      <c r="CF88" s="46"/>
      <c r="CG88" s="46"/>
      <c r="CH88" s="46"/>
      <c r="CI88" s="27"/>
      <c r="CJ88" s="66">
        <v>0.16666666666666699</v>
      </c>
      <c r="CK88" s="46"/>
      <c r="CL88" s="46"/>
      <c r="CM88" s="46"/>
      <c r="CN88" s="46"/>
      <c r="CO88" s="46">
        <v>1.1000000000000001</v>
      </c>
      <c r="CP88" s="46">
        <v>3.2</v>
      </c>
      <c r="CQ88" s="46">
        <v>0.4</v>
      </c>
      <c r="CR88" s="46"/>
      <c r="CS88" s="46"/>
      <c r="CT88" s="46"/>
      <c r="CU88" s="46"/>
      <c r="CV88" s="46"/>
      <c r="CW88" s="31"/>
      <c r="DL88" s="66">
        <v>0.16666666666666699</v>
      </c>
      <c r="DM88" s="46"/>
      <c r="DN88" s="46"/>
      <c r="DO88" s="46"/>
      <c r="DP88" s="46"/>
      <c r="DQ88" s="46">
        <v>0.3</v>
      </c>
      <c r="DR88" s="46">
        <v>2.2999999999999998</v>
      </c>
      <c r="DS88" s="46"/>
      <c r="DT88" s="46"/>
      <c r="DU88" s="46"/>
      <c r="DV88" s="46"/>
      <c r="DW88" s="46"/>
      <c r="DX88" s="46"/>
      <c r="DY88" s="31"/>
      <c r="DZ88" s="66">
        <v>0.16666666666666699</v>
      </c>
      <c r="EA88" s="77"/>
      <c r="EB88" s="77"/>
      <c r="EC88" s="88"/>
      <c r="ED88" s="77"/>
      <c r="EE88" s="87">
        <v>0.3</v>
      </c>
      <c r="EF88" s="87">
        <v>2.4</v>
      </c>
      <c r="EG88" s="87"/>
      <c r="EH88" s="87"/>
      <c r="EI88" s="88"/>
      <c r="EJ88" s="87"/>
      <c r="EK88" s="87"/>
      <c r="EL88" s="77"/>
      <c r="EM88" s="31"/>
      <c r="EN88" s="27"/>
      <c r="EO88" s="66">
        <v>0.16666666666666699</v>
      </c>
      <c r="EP88" s="46"/>
      <c r="EQ88" s="46"/>
      <c r="ER88" s="46"/>
      <c r="ES88" s="46"/>
      <c r="ET88" s="46">
        <v>1</v>
      </c>
      <c r="EU88" s="46">
        <v>3.1</v>
      </c>
      <c r="EV88" s="46">
        <v>0.3</v>
      </c>
      <c r="EW88" s="46"/>
      <c r="EX88" s="46"/>
      <c r="EY88" s="46"/>
      <c r="EZ88" s="46"/>
      <c r="FA88" s="46"/>
      <c r="FC88" s="66">
        <v>0.16666666666666699</v>
      </c>
      <c r="FD88" s="46"/>
      <c r="FE88" s="46"/>
      <c r="FF88" s="46"/>
      <c r="FG88" s="46"/>
      <c r="FH88" s="46">
        <v>3.8</v>
      </c>
      <c r="FI88" s="46">
        <v>6.2</v>
      </c>
      <c r="FJ88" s="46">
        <v>3.2</v>
      </c>
      <c r="FK88" s="46"/>
      <c r="FL88" s="46"/>
      <c r="FM88" s="46"/>
      <c r="FN88" s="46"/>
      <c r="FO88" s="46"/>
      <c r="FQ88" s="66">
        <v>0.16666666666666699</v>
      </c>
      <c r="FR88" s="46"/>
      <c r="FS88" s="46"/>
      <c r="FT88" s="46"/>
      <c r="FU88" s="46"/>
      <c r="FV88" s="46"/>
      <c r="FW88" s="46">
        <v>1.3</v>
      </c>
      <c r="FX88" s="46"/>
      <c r="FY88" s="46"/>
      <c r="FZ88" s="46"/>
      <c r="GA88" s="46"/>
      <c r="GB88" s="46"/>
      <c r="GC88" s="46"/>
      <c r="GE88" s="66">
        <v>0.16666666666666699</v>
      </c>
      <c r="GF88" s="46"/>
      <c r="GG88" s="46"/>
      <c r="GH88" s="46"/>
      <c r="GI88" s="46"/>
      <c r="GJ88" s="46"/>
      <c r="GK88" s="46">
        <v>0.9</v>
      </c>
      <c r="GL88" s="46"/>
      <c r="GM88" s="46"/>
      <c r="GN88" s="46"/>
      <c r="GO88" s="46"/>
      <c r="GP88" s="46"/>
      <c r="GQ88" s="46"/>
      <c r="GS88" s="66">
        <v>0.16666666666666699</v>
      </c>
      <c r="GT88" s="46"/>
      <c r="GU88" s="46"/>
      <c r="GV88" s="46"/>
      <c r="GW88" s="46"/>
      <c r="GX88" s="46">
        <v>0.1</v>
      </c>
      <c r="GY88" s="46">
        <v>2.2000000000000002</v>
      </c>
      <c r="GZ88" s="46"/>
      <c r="HA88" s="46"/>
      <c r="HB88" s="46"/>
      <c r="HC88" s="46"/>
      <c r="HD88" s="46"/>
      <c r="HE88" s="46"/>
    </row>
    <row r="89" spans="4:213" ht="15.75" thickBot="1" x14ac:dyDescent="0.3">
      <c r="D89" s="239">
        <v>0.20833333333333301</v>
      </c>
      <c r="E89" s="247"/>
      <c r="F89" s="248"/>
      <c r="G89" s="248"/>
      <c r="H89" s="248">
        <v>0.4</v>
      </c>
      <c r="I89" s="248">
        <v>7.5</v>
      </c>
      <c r="J89" s="248">
        <v>9.6999999999999993</v>
      </c>
      <c r="K89" s="248">
        <v>6.7</v>
      </c>
      <c r="L89" s="248">
        <v>0.4</v>
      </c>
      <c r="M89" s="248"/>
      <c r="N89" s="247"/>
      <c r="O89" s="248"/>
      <c r="P89" s="248"/>
      <c r="Q89" s="31"/>
      <c r="R89" s="66">
        <v>0.20833333333333301</v>
      </c>
      <c r="S89" s="46"/>
      <c r="T89" s="46"/>
      <c r="U89" s="46"/>
      <c r="V89" s="46">
        <v>1.4</v>
      </c>
      <c r="W89" s="46">
        <v>8.5</v>
      </c>
      <c r="X89" s="46">
        <v>10.7</v>
      </c>
      <c r="Y89" s="46">
        <v>7.7</v>
      </c>
      <c r="Z89" s="46">
        <v>1.2</v>
      </c>
      <c r="AA89" s="46"/>
      <c r="AB89" s="65"/>
      <c r="AC89" s="46"/>
      <c r="AD89" s="46"/>
      <c r="AE89" s="27"/>
      <c r="AF89" s="66">
        <v>0.20833333333333301</v>
      </c>
      <c r="AG89" s="46"/>
      <c r="AH89" s="46"/>
      <c r="AI89" s="46"/>
      <c r="AJ89" s="46"/>
      <c r="AK89" s="46">
        <v>6.6</v>
      </c>
      <c r="AL89" s="46">
        <v>8.6999999999999993</v>
      </c>
      <c r="AM89" s="46">
        <v>5.7</v>
      </c>
      <c r="AN89" s="46"/>
      <c r="AO89" s="46"/>
      <c r="AP89" s="46"/>
      <c r="AQ89" s="46"/>
      <c r="AR89" s="46"/>
      <c r="AT89" s="66">
        <v>0.20833333333333301</v>
      </c>
      <c r="AU89" s="46"/>
      <c r="AV89" s="46"/>
      <c r="AW89" s="46"/>
      <c r="AX89" s="46"/>
      <c r="AY89" s="46">
        <v>5.6</v>
      </c>
      <c r="AZ89" s="46">
        <v>7.6</v>
      </c>
      <c r="BA89" s="46">
        <v>4.7</v>
      </c>
      <c r="BB89" s="46"/>
      <c r="BC89" s="46"/>
      <c r="BD89" s="46"/>
      <c r="BE89" s="46"/>
      <c r="BF89" s="46"/>
      <c r="BG89" s="27"/>
      <c r="BH89" s="66">
        <v>0.20833333333333301</v>
      </c>
      <c r="BI89" s="46"/>
      <c r="BJ89" s="46"/>
      <c r="BK89" s="46"/>
      <c r="BL89" s="46"/>
      <c r="BM89" s="46">
        <v>6.7</v>
      </c>
      <c r="BN89" s="46">
        <v>8.6999999999999993</v>
      </c>
      <c r="BO89" s="46">
        <v>5.8</v>
      </c>
      <c r="BP89" s="46"/>
      <c r="BQ89" s="46"/>
      <c r="BR89" s="46"/>
      <c r="BS89" s="46"/>
      <c r="BT89" s="46"/>
      <c r="BU89" s="27"/>
      <c r="BV89" s="66">
        <v>0.20833333333333301</v>
      </c>
      <c r="BW89" s="46"/>
      <c r="BX89" s="46"/>
      <c r="BY89" s="46"/>
      <c r="BZ89" s="46"/>
      <c r="CA89" s="46">
        <v>5.3</v>
      </c>
      <c r="CB89" s="46">
        <v>7</v>
      </c>
      <c r="CC89" s="46">
        <v>4.0999999999999996</v>
      </c>
      <c r="CD89" s="46"/>
      <c r="CE89" s="46"/>
      <c r="CF89" s="46"/>
      <c r="CG89" s="46"/>
      <c r="CH89" s="46"/>
      <c r="CI89" s="27"/>
      <c r="CJ89" s="66">
        <v>0.20833333333333301</v>
      </c>
      <c r="CK89" s="46"/>
      <c r="CL89" s="46"/>
      <c r="CM89" s="46"/>
      <c r="CN89" s="46">
        <v>0.9</v>
      </c>
      <c r="CO89" s="46">
        <v>7.9</v>
      </c>
      <c r="CP89" s="46">
        <v>10</v>
      </c>
      <c r="CQ89" s="46">
        <v>6.9</v>
      </c>
      <c r="CR89" s="46">
        <v>0.5</v>
      </c>
      <c r="CS89" s="46"/>
      <c r="CT89" s="46"/>
      <c r="CU89" s="46"/>
      <c r="CV89" s="46"/>
      <c r="CW89" s="31"/>
      <c r="DL89" s="66">
        <v>0.20833333333333301</v>
      </c>
      <c r="DM89" s="46"/>
      <c r="DN89" s="46"/>
      <c r="DO89" s="46"/>
      <c r="DP89" s="46">
        <v>0.7</v>
      </c>
      <c r="DQ89" s="46">
        <v>7.6</v>
      </c>
      <c r="DR89" s="46">
        <v>9.6</v>
      </c>
      <c r="DS89" s="46">
        <v>6.7</v>
      </c>
      <c r="DT89" s="46">
        <v>0.6</v>
      </c>
      <c r="DU89" s="46"/>
      <c r="DV89" s="46"/>
      <c r="DW89" s="46"/>
      <c r="DX89" s="46"/>
      <c r="DY89" s="31"/>
      <c r="DZ89" s="66">
        <v>0.20833333333333301</v>
      </c>
      <c r="EA89" s="77"/>
      <c r="EB89" s="77"/>
      <c r="EC89" s="87"/>
      <c r="ED89" s="77">
        <v>0.1</v>
      </c>
      <c r="EE89" s="87">
        <v>7</v>
      </c>
      <c r="EF89" s="87">
        <v>9.1</v>
      </c>
      <c r="EG89" s="77">
        <v>6</v>
      </c>
      <c r="EH89" s="87"/>
      <c r="EI89" s="87"/>
      <c r="EJ89" s="87"/>
      <c r="EK89" s="87"/>
      <c r="EL89" s="77"/>
      <c r="EM89" s="31"/>
      <c r="EN89" s="27"/>
      <c r="EO89" s="66">
        <v>0.20833333333333301</v>
      </c>
      <c r="EP89" s="46"/>
      <c r="EQ89" s="46"/>
      <c r="ER89" s="46"/>
      <c r="ES89" s="46">
        <v>1.9</v>
      </c>
      <c r="ET89" s="46">
        <v>8.8000000000000007</v>
      </c>
      <c r="EU89" s="46">
        <v>10.7</v>
      </c>
      <c r="EV89" s="46">
        <v>7.8</v>
      </c>
      <c r="EW89" s="46">
        <v>1.7</v>
      </c>
      <c r="EX89" s="46"/>
      <c r="EY89" s="46"/>
      <c r="EZ89" s="46"/>
      <c r="FA89" s="46"/>
      <c r="FC89" s="66">
        <v>0.20833333333333301</v>
      </c>
      <c r="FD89" s="46"/>
      <c r="FE89" s="46"/>
      <c r="FF89" s="46"/>
      <c r="FG89" s="46">
        <v>2.7</v>
      </c>
      <c r="FH89" s="46">
        <v>10.199999999999999</v>
      </c>
      <c r="FI89" s="46">
        <v>12.5</v>
      </c>
      <c r="FJ89" s="46">
        <v>9.4</v>
      </c>
      <c r="FK89" s="46">
        <v>2.7</v>
      </c>
      <c r="FL89" s="46"/>
      <c r="FM89" s="46"/>
      <c r="FN89" s="46"/>
      <c r="FO89" s="46"/>
      <c r="FQ89" s="66">
        <v>0.20833333333333301</v>
      </c>
      <c r="FR89" s="46"/>
      <c r="FS89" s="46"/>
      <c r="FT89" s="46"/>
      <c r="FU89" s="46">
        <v>0.5</v>
      </c>
      <c r="FV89" s="46">
        <v>7.1</v>
      </c>
      <c r="FW89" s="46">
        <v>9</v>
      </c>
      <c r="FX89" s="46">
        <v>6.1</v>
      </c>
      <c r="FY89" s="46">
        <v>0.3</v>
      </c>
      <c r="FZ89" s="46"/>
      <c r="GA89" s="46"/>
      <c r="GB89" s="46"/>
      <c r="GC89" s="46"/>
      <c r="GE89" s="66">
        <v>0.20833333333333301</v>
      </c>
      <c r="GF89" s="46"/>
      <c r="GG89" s="46"/>
      <c r="GH89" s="46"/>
      <c r="GI89" s="46"/>
      <c r="GJ89" s="46">
        <v>5.2</v>
      </c>
      <c r="GK89" s="46">
        <v>7.3</v>
      </c>
      <c r="GL89" s="46">
        <v>4.3</v>
      </c>
      <c r="GM89" s="46"/>
      <c r="GN89" s="46"/>
      <c r="GO89" s="46"/>
      <c r="GP89" s="46"/>
      <c r="GQ89" s="46"/>
      <c r="GS89" s="66">
        <v>0.20833333333333301</v>
      </c>
      <c r="GT89" s="46"/>
      <c r="GU89" s="46"/>
      <c r="GV89" s="46"/>
      <c r="GW89" s="46"/>
      <c r="GX89" s="46">
        <v>6.6</v>
      </c>
      <c r="GY89" s="46">
        <v>8.6999999999999993</v>
      </c>
      <c r="GZ89" s="46">
        <v>5.7</v>
      </c>
      <c r="HA89" s="46"/>
      <c r="HB89" s="46"/>
      <c r="HC89" s="46"/>
      <c r="HD89" s="46"/>
      <c r="HE89" s="46"/>
    </row>
    <row r="90" spans="4:213" ht="15.75" thickBot="1" x14ac:dyDescent="0.3">
      <c r="D90" s="239">
        <v>0.25</v>
      </c>
      <c r="E90" s="247"/>
      <c r="F90" s="248"/>
      <c r="G90" s="248"/>
      <c r="H90" s="248">
        <v>8.1</v>
      </c>
      <c r="I90" s="248">
        <v>15.3</v>
      </c>
      <c r="J90" s="248">
        <v>17.399999999999999</v>
      </c>
      <c r="K90" s="248">
        <v>14.4</v>
      </c>
      <c r="L90" s="248">
        <v>8.1</v>
      </c>
      <c r="M90" s="248">
        <v>0.4</v>
      </c>
      <c r="N90" s="248"/>
      <c r="O90" s="248"/>
      <c r="P90" s="248"/>
      <c r="Q90" s="31"/>
      <c r="R90" s="66">
        <v>0.25</v>
      </c>
      <c r="S90" s="46"/>
      <c r="T90" s="46"/>
      <c r="U90" s="46"/>
      <c r="V90" s="46">
        <v>9</v>
      </c>
      <c r="W90" s="46">
        <v>16.2</v>
      </c>
      <c r="X90" s="46">
        <v>18.2</v>
      </c>
      <c r="Y90" s="46">
        <v>15.2</v>
      </c>
      <c r="Z90" s="46">
        <v>8.6999999999999993</v>
      </c>
      <c r="AA90" s="46">
        <v>0.9</v>
      </c>
      <c r="AB90" s="46"/>
      <c r="AC90" s="46"/>
      <c r="AD90" s="46"/>
      <c r="AE90" s="27"/>
      <c r="AF90" s="66">
        <v>0.25</v>
      </c>
      <c r="AG90" s="46"/>
      <c r="AH90" s="46"/>
      <c r="AI90" s="46"/>
      <c r="AJ90" s="46">
        <v>8</v>
      </c>
      <c r="AK90" s="46">
        <v>14.9</v>
      </c>
      <c r="AL90" s="46">
        <v>16.8</v>
      </c>
      <c r="AM90" s="46">
        <v>13.9</v>
      </c>
      <c r="AN90" s="46">
        <v>7.8</v>
      </c>
      <c r="AO90" s="46">
        <v>0.5</v>
      </c>
      <c r="AP90" s="46"/>
      <c r="AQ90" s="46"/>
      <c r="AR90" s="46"/>
      <c r="AT90" s="66">
        <v>0.25</v>
      </c>
      <c r="AU90" s="46"/>
      <c r="AV90" s="46"/>
      <c r="AW90" s="46"/>
      <c r="AX90" s="46">
        <v>6.5</v>
      </c>
      <c r="AY90" s="46">
        <v>13.5</v>
      </c>
      <c r="AZ90" s="46">
        <v>15.5</v>
      </c>
      <c r="BA90" s="46">
        <v>12.5</v>
      </c>
      <c r="BB90" s="46">
        <v>6.2</v>
      </c>
      <c r="BC90" s="46"/>
      <c r="BD90" s="46"/>
      <c r="BE90" s="46"/>
      <c r="BF90" s="46"/>
      <c r="BG90" s="27"/>
      <c r="BH90" s="66">
        <v>0.25</v>
      </c>
      <c r="BI90" s="46"/>
      <c r="BJ90" s="46"/>
      <c r="BK90" s="46"/>
      <c r="BL90" s="46">
        <v>8.4</v>
      </c>
      <c r="BM90" s="46">
        <v>15.3</v>
      </c>
      <c r="BN90" s="46">
        <v>17.100000000000001</v>
      </c>
      <c r="BO90" s="46">
        <v>14.2</v>
      </c>
      <c r="BP90" s="46">
        <v>8.1999999999999993</v>
      </c>
      <c r="BQ90" s="46">
        <v>1</v>
      </c>
      <c r="BR90" s="46"/>
      <c r="BS90" s="46"/>
      <c r="BT90" s="46"/>
      <c r="BU90" s="27"/>
      <c r="BV90" s="66">
        <v>0.25</v>
      </c>
      <c r="BW90" s="46"/>
      <c r="BX90" s="46"/>
      <c r="BY90" s="46"/>
      <c r="BZ90" s="46">
        <v>8</v>
      </c>
      <c r="CA90" s="46">
        <v>14.5</v>
      </c>
      <c r="CB90" s="46">
        <v>16</v>
      </c>
      <c r="CC90" s="46">
        <v>13</v>
      </c>
      <c r="CD90" s="46">
        <v>7.3</v>
      </c>
      <c r="CE90" s="46">
        <v>0.7</v>
      </c>
      <c r="CF90" s="46"/>
      <c r="CG90" s="46"/>
      <c r="CH90" s="46"/>
      <c r="CI90" s="27"/>
      <c r="CJ90" s="66">
        <v>0.25</v>
      </c>
      <c r="CK90" s="46"/>
      <c r="CL90" s="46"/>
      <c r="CM90" s="46"/>
      <c r="CN90" s="46">
        <v>8.6</v>
      </c>
      <c r="CO90" s="46">
        <v>15.6</v>
      </c>
      <c r="CP90" s="46">
        <v>17.600000000000001</v>
      </c>
      <c r="CQ90" s="46">
        <v>14.5</v>
      </c>
      <c r="CR90" s="46">
        <v>8.1</v>
      </c>
      <c r="CS90" s="46">
        <v>0.3</v>
      </c>
      <c r="CT90" s="46"/>
      <c r="CU90" s="46"/>
      <c r="CV90" s="46"/>
      <c r="CW90" s="31"/>
      <c r="DL90" s="66">
        <v>0.25</v>
      </c>
      <c r="DM90" s="46"/>
      <c r="DN90" s="46"/>
      <c r="DO90" s="46"/>
      <c r="DP90" s="46">
        <v>9.1</v>
      </c>
      <c r="DQ90" s="46">
        <v>16</v>
      </c>
      <c r="DR90" s="46">
        <v>17.899999999999999</v>
      </c>
      <c r="DS90" s="46">
        <v>15</v>
      </c>
      <c r="DT90" s="46">
        <v>8.9</v>
      </c>
      <c r="DU90" s="46">
        <v>1.5</v>
      </c>
      <c r="DV90" s="46"/>
      <c r="DW90" s="46"/>
      <c r="DX90" s="46"/>
      <c r="DY90" s="31"/>
      <c r="DZ90" s="66">
        <v>0.25</v>
      </c>
      <c r="EA90" s="77"/>
      <c r="EB90" s="77"/>
      <c r="EC90" s="87"/>
      <c r="ED90" s="77">
        <v>7.7</v>
      </c>
      <c r="EE90" s="87">
        <v>14.8</v>
      </c>
      <c r="EF90" s="87">
        <v>16.7</v>
      </c>
      <c r="EG90" s="77">
        <v>13.7</v>
      </c>
      <c r="EH90" s="87">
        <v>7.3</v>
      </c>
      <c r="EI90" s="87"/>
      <c r="EJ90" s="87"/>
      <c r="EK90" s="87"/>
      <c r="EL90" s="87"/>
      <c r="EM90" s="31"/>
      <c r="EN90" s="27"/>
      <c r="EO90" s="66">
        <v>0.25</v>
      </c>
      <c r="EP90" s="46"/>
      <c r="EQ90" s="46"/>
      <c r="ER90" s="46">
        <v>0.4</v>
      </c>
      <c r="ES90" s="46">
        <v>10.6</v>
      </c>
      <c r="ET90" s="46">
        <v>17.399999999999999</v>
      </c>
      <c r="EU90" s="46">
        <v>19.3</v>
      </c>
      <c r="EV90" s="46">
        <v>16.3</v>
      </c>
      <c r="EW90" s="46">
        <v>10.3</v>
      </c>
      <c r="EX90" s="46">
        <v>3</v>
      </c>
      <c r="EY90" s="46"/>
      <c r="EZ90" s="46"/>
      <c r="FA90" s="46"/>
      <c r="FC90" s="66">
        <v>0.25</v>
      </c>
      <c r="FD90" s="46"/>
      <c r="FE90" s="46"/>
      <c r="FF90" s="46"/>
      <c r="FG90" s="46">
        <v>9.8000000000000007</v>
      </c>
      <c r="FH90" s="46">
        <v>17.3</v>
      </c>
      <c r="FI90" s="46">
        <v>19.5</v>
      </c>
      <c r="FJ90" s="46">
        <v>16.399999999999999</v>
      </c>
      <c r="FK90" s="46">
        <v>9.6999999999999993</v>
      </c>
      <c r="FL90" s="46">
        <v>1.4</v>
      </c>
      <c r="FM90" s="46"/>
      <c r="FN90" s="46"/>
      <c r="FO90" s="46"/>
      <c r="FQ90" s="66">
        <v>0.25</v>
      </c>
      <c r="FR90" s="46"/>
      <c r="FS90" s="46"/>
      <c r="FT90" s="46"/>
      <c r="FU90" s="46">
        <v>9.1999999999999993</v>
      </c>
      <c r="FV90" s="46">
        <v>16</v>
      </c>
      <c r="FW90" s="46">
        <v>17.7</v>
      </c>
      <c r="FX90" s="46">
        <v>14.8</v>
      </c>
      <c r="FY90" s="46">
        <v>9</v>
      </c>
      <c r="FZ90" s="46">
        <v>1.9</v>
      </c>
      <c r="GA90" s="46"/>
      <c r="GB90" s="46"/>
      <c r="GC90" s="46"/>
      <c r="GE90" s="66">
        <v>0.25</v>
      </c>
      <c r="GF90" s="46"/>
      <c r="GG90" s="46"/>
      <c r="GH90" s="46"/>
      <c r="GI90" s="46">
        <v>5.9</v>
      </c>
      <c r="GJ90" s="46">
        <v>13</v>
      </c>
      <c r="GK90" s="46">
        <v>15</v>
      </c>
      <c r="GL90" s="46">
        <v>11.9</v>
      </c>
      <c r="GM90" s="46">
        <v>5.6</v>
      </c>
      <c r="GN90" s="46"/>
      <c r="GO90" s="46"/>
      <c r="GP90" s="46"/>
      <c r="GQ90" s="46"/>
      <c r="GS90" s="66">
        <v>0.25</v>
      </c>
      <c r="GT90" s="46"/>
      <c r="GU90" s="46"/>
      <c r="GV90" s="46"/>
      <c r="GW90" s="46">
        <v>7.1</v>
      </c>
      <c r="GX90" s="46">
        <v>14.3</v>
      </c>
      <c r="GY90" s="46">
        <v>16.3</v>
      </c>
      <c r="GZ90" s="46">
        <v>13.3</v>
      </c>
      <c r="HA90" s="46">
        <v>6.8</v>
      </c>
      <c r="HB90" s="46"/>
      <c r="HC90" s="46"/>
      <c r="HD90" s="46"/>
      <c r="HE90" s="46"/>
    </row>
    <row r="91" spans="4:213" ht="15.75" thickBot="1" x14ac:dyDescent="0.3">
      <c r="D91" s="239">
        <v>0.29166666666666702</v>
      </c>
      <c r="E91" s="248"/>
      <c r="F91" s="248"/>
      <c r="G91" s="248">
        <v>5.7</v>
      </c>
      <c r="H91" s="248">
        <v>16.399999999999999</v>
      </c>
      <c r="I91" s="248">
        <v>23.6</v>
      </c>
      <c r="J91" s="248">
        <v>25.6</v>
      </c>
      <c r="K91" s="248">
        <v>22.7</v>
      </c>
      <c r="L91" s="248">
        <v>16.399999999999999</v>
      </c>
      <c r="M91" s="248">
        <v>8.4</v>
      </c>
      <c r="N91" s="248">
        <v>0.3</v>
      </c>
      <c r="O91" s="248"/>
      <c r="P91" s="248"/>
      <c r="Q91" s="31"/>
      <c r="R91" s="66">
        <v>0.29166666666666702</v>
      </c>
      <c r="S91" s="46"/>
      <c r="T91" s="46"/>
      <c r="U91" s="46">
        <v>6.3</v>
      </c>
      <c r="V91" s="46">
        <v>17.100000000000001</v>
      </c>
      <c r="W91" s="46">
        <v>24.3</v>
      </c>
      <c r="X91" s="46">
        <v>26.2</v>
      </c>
      <c r="Y91" s="46">
        <v>23.2</v>
      </c>
      <c r="Z91" s="46">
        <v>16.8</v>
      </c>
      <c r="AA91" s="46">
        <v>8.6</v>
      </c>
      <c r="AB91" s="46">
        <v>0.4</v>
      </c>
      <c r="AC91" s="46"/>
      <c r="AD91" s="46"/>
      <c r="AE91" s="27"/>
      <c r="AF91" s="66">
        <v>0.29166666666666702</v>
      </c>
      <c r="AG91" s="46"/>
      <c r="AH91" s="46"/>
      <c r="AI91" s="46">
        <v>6.3</v>
      </c>
      <c r="AJ91" s="46">
        <v>16.8</v>
      </c>
      <c r="AK91" s="46">
        <v>23.7</v>
      </c>
      <c r="AL91" s="46">
        <v>25.5</v>
      </c>
      <c r="AM91" s="46">
        <v>22.6</v>
      </c>
      <c r="AN91" s="46">
        <v>16.600000000000001</v>
      </c>
      <c r="AO91" s="46">
        <v>9</v>
      </c>
      <c r="AP91" s="46">
        <v>1.1000000000000001</v>
      </c>
      <c r="AQ91" s="46"/>
      <c r="AR91" s="46"/>
      <c r="AT91" s="66">
        <v>0.29166666666666702</v>
      </c>
      <c r="AU91" s="46"/>
      <c r="AV91" s="46"/>
      <c r="AW91" s="46">
        <v>4.5</v>
      </c>
      <c r="AX91" s="46">
        <v>15.1</v>
      </c>
      <c r="AY91" s="46">
        <v>22.1</v>
      </c>
      <c r="AZ91" s="46">
        <v>23.9</v>
      </c>
      <c r="BA91" s="46">
        <v>20.9</v>
      </c>
      <c r="BB91" s="46">
        <v>14.7</v>
      </c>
      <c r="BC91" s="46">
        <v>7</v>
      </c>
      <c r="BD91" s="46"/>
      <c r="BE91" s="46"/>
      <c r="BF91" s="46"/>
      <c r="BG91" s="27"/>
      <c r="BH91" s="66">
        <v>0.29166666666666702</v>
      </c>
      <c r="BI91" s="46"/>
      <c r="BJ91" s="46"/>
      <c r="BK91" s="46">
        <v>7</v>
      </c>
      <c r="BL91" s="46">
        <v>17.5</v>
      </c>
      <c r="BM91" s="46">
        <v>24.3</v>
      </c>
      <c r="BN91" s="46">
        <v>26</v>
      </c>
      <c r="BO91" s="46">
        <v>23.1</v>
      </c>
      <c r="BP91" s="46">
        <v>17.2</v>
      </c>
      <c r="BQ91" s="46">
        <v>9.6999999999999993</v>
      </c>
      <c r="BR91" s="46">
        <v>2</v>
      </c>
      <c r="BS91" s="46"/>
      <c r="BT91" s="46"/>
      <c r="BU91" s="27"/>
      <c r="BV91" s="66">
        <v>0.29166666666666702</v>
      </c>
      <c r="BW91" s="46"/>
      <c r="BX91" s="46"/>
      <c r="BY91" s="46">
        <v>7.6</v>
      </c>
      <c r="BZ91" s="46">
        <v>17.7</v>
      </c>
      <c r="CA91" s="46">
        <v>24.1</v>
      </c>
      <c r="CB91" s="46">
        <v>25.5</v>
      </c>
      <c r="CC91" s="46">
        <v>22.6</v>
      </c>
      <c r="CD91" s="46">
        <v>17</v>
      </c>
      <c r="CE91" s="46">
        <v>10</v>
      </c>
      <c r="CF91" s="46">
        <v>2.7</v>
      </c>
      <c r="CG91" s="46"/>
      <c r="CH91" s="46"/>
      <c r="CI91" s="27"/>
      <c r="CJ91" s="66">
        <v>0.29166666666666702</v>
      </c>
      <c r="CK91" s="46"/>
      <c r="CL91" s="46"/>
      <c r="CM91" s="46">
        <v>6</v>
      </c>
      <c r="CN91" s="46">
        <v>16.8</v>
      </c>
      <c r="CO91" s="46">
        <v>23.8</v>
      </c>
      <c r="CP91" s="46">
        <v>25.7</v>
      </c>
      <c r="CQ91" s="46">
        <v>22.7</v>
      </c>
      <c r="CR91" s="46">
        <v>16.3</v>
      </c>
      <c r="CS91" s="46">
        <v>8.1999999999999993</v>
      </c>
      <c r="CT91" s="46">
        <v>0.1</v>
      </c>
      <c r="CU91" s="46"/>
      <c r="CV91" s="46"/>
      <c r="CW91" s="31"/>
      <c r="DL91" s="66">
        <v>0.29166666666666702</v>
      </c>
      <c r="DM91" s="46"/>
      <c r="DN91" s="46"/>
      <c r="DO91" s="46">
        <v>7.4</v>
      </c>
      <c r="DP91" s="46">
        <v>17.899999999999999</v>
      </c>
      <c r="DQ91" s="46">
        <v>24.8</v>
      </c>
      <c r="DR91" s="46">
        <v>26.6</v>
      </c>
      <c r="DS91" s="46">
        <v>23.7</v>
      </c>
      <c r="DT91" s="46">
        <v>17.7</v>
      </c>
      <c r="DU91" s="46">
        <v>10</v>
      </c>
      <c r="DV91" s="46">
        <v>2.1</v>
      </c>
      <c r="DW91" s="46"/>
      <c r="DX91" s="46"/>
      <c r="DY91" s="31"/>
      <c r="DZ91" s="66">
        <v>0.29166666666666702</v>
      </c>
      <c r="EA91" s="77"/>
      <c r="EB91" s="87"/>
      <c r="EC91" s="87">
        <v>5.4</v>
      </c>
      <c r="ED91" s="77">
        <v>16.100000000000001</v>
      </c>
      <c r="EE91" s="87">
        <v>23.1</v>
      </c>
      <c r="EF91" s="87">
        <v>25</v>
      </c>
      <c r="EG91" s="77">
        <v>21.9</v>
      </c>
      <c r="EH91" s="87">
        <v>15.6</v>
      </c>
      <c r="EI91" s="87">
        <v>7.6</v>
      </c>
      <c r="EJ91" s="87"/>
      <c r="EK91" s="87"/>
      <c r="EL91" s="87"/>
      <c r="EM91" s="31"/>
      <c r="EN91" s="27"/>
      <c r="EO91" s="66">
        <v>0.29166666666666702</v>
      </c>
      <c r="EP91" s="46"/>
      <c r="EQ91" s="46">
        <v>0</v>
      </c>
      <c r="ER91" s="46">
        <v>9.1</v>
      </c>
      <c r="ES91" s="46">
        <v>19.600000000000001</v>
      </c>
      <c r="ET91" s="46">
        <v>26.5</v>
      </c>
      <c r="EU91" s="46">
        <v>28.2</v>
      </c>
      <c r="EV91" s="46">
        <v>25.3</v>
      </c>
      <c r="EW91" s="46">
        <v>19.399999999999999</v>
      </c>
      <c r="EX91" s="46">
        <v>11.8</v>
      </c>
      <c r="EY91" s="46">
        <v>3.8</v>
      </c>
      <c r="EZ91" s="46"/>
      <c r="FA91" s="46">
        <v>-8.6999999999999993</v>
      </c>
      <c r="FC91" s="66">
        <v>0.29166666666666702</v>
      </c>
      <c r="FD91" s="46"/>
      <c r="FE91" s="46"/>
      <c r="FF91" s="46">
        <v>6.2</v>
      </c>
      <c r="FG91" s="46">
        <v>17.3</v>
      </c>
      <c r="FH91" s="46">
        <v>24.7</v>
      </c>
      <c r="FI91" s="46">
        <v>26.9</v>
      </c>
      <c r="FJ91" s="46">
        <v>23.8</v>
      </c>
      <c r="FK91" s="46">
        <v>17.100000000000001</v>
      </c>
      <c r="FL91" s="46">
        <v>8.5</v>
      </c>
      <c r="FM91" s="46"/>
      <c r="FN91" s="46"/>
      <c r="FO91" s="46"/>
      <c r="FQ91" s="66">
        <v>0.29166666666666702</v>
      </c>
      <c r="FR91" s="46"/>
      <c r="FS91" s="46"/>
      <c r="FT91" s="46">
        <v>8.1999999999999993</v>
      </c>
      <c r="FU91" s="46">
        <v>18.600000000000001</v>
      </c>
      <c r="FV91" s="46">
        <v>25.3</v>
      </c>
      <c r="FW91" s="46">
        <v>27</v>
      </c>
      <c r="FX91" s="46">
        <v>24.1</v>
      </c>
      <c r="FY91" s="46">
        <v>18.3</v>
      </c>
      <c r="FZ91" s="46">
        <v>11</v>
      </c>
      <c r="GA91" s="46">
        <v>3.3</v>
      </c>
      <c r="GB91" s="46"/>
      <c r="GC91" s="46"/>
      <c r="GE91" s="66">
        <v>0.29166666666666702</v>
      </c>
      <c r="GF91" s="46"/>
      <c r="GG91" s="46"/>
      <c r="GH91" s="46">
        <v>3.7</v>
      </c>
      <c r="GI91" s="46">
        <v>14.3</v>
      </c>
      <c r="GJ91" s="46">
        <v>21.3</v>
      </c>
      <c r="GK91" s="46">
        <v>23.2</v>
      </c>
      <c r="GL91" s="46">
        <v>20.2</v>
      </c>
      <c r="GM91" s="46">
        <v>13.9</v>
      </c>
      <c r="GN91" s="46">
        <v>6.1</v>
      </c>
      <c r="GO91" s="46"/>
      <c r="GP91" s="46"/>
      <c r="GQ91" s="46"/>
      <c r="GS91" s="66">
        <v>0.29166666666666702</v>
      </c>
      <c r="GT91" s="46"/>
      <c r="GU91" s="46"/>
      <c r="GV91" s="46">
        <v>4.5999999999999996</v>
      </c>
      <c r="GW91" s="46">
        <v>15.3</v>
      </c>
      <c r="GX91" s="46">
        <v>22.4</v>
      </c>
      <c r="GY91" s="46">
        <v>24.4</v>
      </c>
      <c r="GZ91" s="46">
        <v>21.3</v>
      </c>
      <c r="HA91" s="46">
        <v>15</v>
      </c>
      <c r="HB91" s="46">
        <v>7</v>
      </c>
      <c r="HC91" s="46"/>
      <c r="HD91" s="46"/>
      <c r="HE91" s="46"/>
    </row>
    <row r="92" spans="4:213" ht="15.75" thickBot="1" x14ac:dyDescent="0.3">
      <c r="D92" s="239">
        <v>0.33333333333333298</v>
      </c>
      <c r="E92" s="248"/>
      <c r="F92" s="248">
        <v>3.8</v>
      </c>
      <c r="G92" s="248">
        <v>13.7</v>
      </c>
      <c r="H92" s="248">
        <v>24.7</v>
      </c>
      <c r="I92" s="248">
        <v>31.9</v>
      </c>
      <c r="J92" s="248">
        <v>34</v>
      </c>
      <c r="K92" s="248">
        <v>31</v>
      </c>
      <c r="L92" s="248">
        <v>24.6</v>
      </c>
      <c r="M92" s="248">
        <v>16.3</v>
      </c>
      <c r="N92" s="248">
        <v>7.5</v>
      </c>
      <c r="O92" s="248"/>
      <c r="P92" s="248"/>
      <c r="Q92" s="31"/>
      <c r="R92" s="66">
        <v>0.33333333333333298</v>
      </c>
      <c r="S92" s="46"/>
      <c r="T92" s="46">
        <v>4</v>
      </c>
      <c r="U92" s="46">
        <v>14</v>
      </c>
      <c r="V92" s="46">
        <v>25.1</v>
      </c>
      <c r="W92" s="46">
        <v>32.299999999999997</v>
      </c>
      <c r="X92" s="46">
        <v>34.299999999999997</v>
      </c>
      <c r="Y92" s="46">
        <v>31.3</v>
      </c>
      <c r="Z92" s="46">
        <v>24.8</v>
      </c>
      <c r="AA92" s="46">
        <v>16.3</v>
      </c>
      <c r="AB92" s="46">
        <v>7.3</v>
      </c>
      <c r="AC92" s="46"/>
      <c r="AD92" s="46"/>
      <c r="AE92" s="27"/>
      <c r="AF92" s="66">
        <v>0.33333333333333298</v>
      </c>
      <c r="AG92" s="46"/>
      <c r="AH92" s="46">
        <v>5.0999999999999996</v>
      </c>
      <c r="AI92" s="46">
        <v>14.8</v>
      </c>
      <c r="AJ92" s="46">
        <v>25.6</v>
      </c>
      <c r="AK92" s="46">
        <v>32.6</v>
      </c>
      <c r="AL92" s="46">
        <v>34.4</v>
      </c>
      <c r="AM92" s="46">
        <v>31.5</v>
      </c>
      <c r="AN92" s="46">
        <v>25.4</v>
      </c>
      <c r="AO92" s="46">
        <v>17.399999999999999</v>
      </c>
      <c r="AP92" s="46">
        <v>8.9</v>
      </c>
      <c r="AQ92" s="46">
        <v>1.1000000000000001</v>
      </c>
      <c r="AR92" s="46">
        <v>-3.8</v>
      </c>
      <c r="AT92" s="66">
        <v>0.33333333333333298</v>
      </c>
      <c r="AU92" s="46"/>
      <c r="AV92" s="46">
        <v>3.2</v>
      </c>
      <c r="AW92" s="46">
        <v>12.9</v>
      </c>
      <c r="AX92" s="46">
        <v>23.7</v>
      </c>
      <c r="AY92" s="46">
        <v>30.7</v>
      </c>
      <c r="AZ92" s="46">
        <v>32.6</v>
      </c>
      <c r="BA92" s="46">
        <v>29.6</v>
      </c>
      <c r="BB92" s="46">
        <v>23.3</v>
      </c>
      <c r="BC92" s="46">
        <v>15.3</v>
      </c>
      <c r="BD92" s="46">
        <v>6.8</v>
      </c>
      <c r="BE92" s="46"/>
      <c r="BF92" s="46"/>
      <c r="BG92" s="27"/>
      <c r="BH92" s="66">
        <v>0.33333333333333298</v>
      </c>
      <c r="BI92" s="46"/>
      <c r="BJ92" s="46">
        <v>6</v>
      </c>
      <c r="BK92" s="46">
        <v>15.8</v>
      </c>
      <c r="BL92" s="46">
        <v>26.5</v>
      </c>
      <c r="BM92" s="46">
        <v>33.4</v>
      </c>
      <c r="BN92" s="46">
        <v>35.1</v>
      </c>
      <c r="BO92" s="46">
        <v>32.200000000000003</v>
      </c>
      <c r="BP92" s="46">
        <v>26.2</v>
      </c>
      <c r="BQ92" s="46">
        <v>18.399999999999999</v>
      </c>
      <c r="BR92" s="46">
        <v>9.9</v>
      </c>
      <c r="BS92" s="46">
        <v>2.1</v>
      </c>
      <c r="BT92" s="46"/>
      <c r="BU92" s="27"/>
      <c r="BV92" s="66">
        <v>0.33333333333333298</v>
      </c>
      <c r="BW92" s="46">
        <v>0.5</v>
      </c>
      <c r="BX92" s="46">
        <v>7.3</v>
      </c>
      <c r="BY92" s="46">
        <v>17.100000000000001</v>
      </c>
      <c r="BZ92" s="46">
        <v>27.4</v>
      </c>
      <c r="CA92" s="46">
        <v>33.9</v>
      </c>
      <c r="CB92" s="46">
        <v>35.299999999999997</v>
      </c>
      <c r="CC92" s="46">
        <v>32.4</v>
      </c>
      <c r="CD92" s="46">
        <v>26.7</v>
      </c>
      <c r="CE92" s="46">
        <v>19.3</v>
      </c>
      <c r="CF92" s="46">
        <v>11.3</v>
      </c>
      <c r="CG92" s="46">
        <v>3.7</v>
      </c>
      <c r="CH92" s="46"/>
      <c r="CI92" s="27"/>
      <c r="CJ92" s="66">
        <v>0.33333333333333298</v>
      </c>
      <c r="CK92" s="46"/>
      <c r="CL92" s="46">
        <v>3.7</v>
      </c>
      <c r="CM92" s="46">
        <v>14</v>
      </c>
      <c r="CN92" s="46">
        <v>24.9</v>
      </c>
      <c r="CO92" s="46">
        <v>32.1</v>
      </c>
      <c r="CP92" s="46">
        <v>34</v>
      </c>
      <c r="CQ92" s="46">
        <v>30.9</v>
      </c>
      <c r="CR92" s="46">
        <v>24.4</v>
      </c>
      <c r="CS92" s="46">
        <v>16</v>
      </c>
      <c r="CT92" s="46">
        <v>7.1</v>
      </c>
      <c r="CU92" s="46"/>
      <c r="CV92" s="46"/>
      <c r="CW92" s="31"/>
      <c r="DL92" s="66">
        <v>0.33333333333333298</v>
      </c>
      <c r="DM92" s="46"/>
      <c r="DN92" s="46">
        <v>6.1</v>
      </c>
      <c r="DO92" s="46">
        <v>15.9</v>
      </c>
      <c r="DP92" s="46">
        <v>26.7</v>
      </c>
      <c r="DQ92" s="46">
        <v>33.700000000000003</v>
      </c>
      <c r="DR92" s="46">
        <v>35.5</v>
      </c>
      <c r="DS92" s="46">
        <v>32.6</v>
      </c>
      <c r="DT92" s="46">
        <v>26.5</v>
      </c>
      <c r="DU92" s="46">
        <v>18.399999999999999</v>
      </c>
      <c r="DV92" s="46">
        <v>9.9</v>
      </c>
      <c r="DW92" s="46">
        <v>2</v>
      </c>
      <c r="DX92" s="46"/>
      <c r="DY92" s="31"/>
      <c r="DZ92" s="66">
        <v>0.33333333333333298</v>
      </c>
      <c r="EA92" s="89"/>
      <c r="EB92" s="87">
        <v>3.3</v>
      </c>
      <c r="EC92" s="87">
        <v>13.5</v>
      </c>
      <c r="ED92" s="77">
        <v>24.4</v>
      </c>
      <c r="EE92" s="87">
        <v>31.5</v>
      </c>
      <c r="EF92" s="87">
        <v>33.299999999999997</v>
      </c>
      <c r="EG92" s="77">
        <v>30.3</v>
      </c>
      <c r="EH92" s="87">
        <v>23.9</v>
      </c>
      <c r="EI92" s="87">
        <v>15.6</v>
      </c>
      <c r="EJ92" s="87">
        <v>6.8</v>
      </c>
      <c r="EK92" s="87"/>
      <c r="EL92" s="87"/>
      <c r="EM92" s="31"/>
      <c r="EN92" s="27"/>
      <c r="EO92" s="66">
        <v>0.33333333333333298</v>
      </c>
      <c r="EP92" s="46">
        <v>0.7</v>
      </c>
      <c r="EQ92" s="46">
        <v>7.8</v>
      </c>
      <c r="ER92" s="46">
        <v>17.7</v>
      </c>
      <c r="ES92" s="46">
        <v>28.5</v>
      </c>
      <c r="ET92" s="46">
        <v>35.5</v>
      </c>
      <c r="EU92" s="46">
        <v>37.299999999999997</v>
      </c>
      <c r="EV92" s="46">
        <v>34.299999999999997</v>
      </c>
      <c r="EW92" s="46">
        <v>28.2</v>
      </c>
      <c r="EX92" s="46">
        <v>20.2</v>
      </c>
      <c r="EY92" s="46">
        <v>11.6</v>
      </c>
      <c r="EZ92" s="46">
        <v>3.6</v>
      </c>
      <c r="FA92" s="46"/>
      <c r="FC92" s="66">
        <v>0.33333333333333298</v>
      </c>
      <c r="FD92" s="46"/>
      <c r="FE92" s="46">
        <v>3.1</v>
      </c>
      <c r="FF92" s="46">
        <v>13.3</v>
      </c>
      <c r="FG92" s="46">
        <v>24.5</v>
      </c>
      <c r="FH92" s="46">
        <v>32.1</v>
      </c>
      <c r="FI92" s="46">
        <v>34.299999999999997</v>
      </c>
      <c r="FJ92" s="46">
        <v>31.2</v>
      </c>
      <c r="FK92" s="46">
        <v>24.4</v>
      </c>
      <c r="FL92" s="46">
        <v>15.5</v>
      </c>
      <c r="FM92" s="46">
        <v>6.2</v>
      </c>
      <c r="FN92" s="46"/>
      <c r="FO92" s="46"/>
      <c r="FQ92" s="66">
        <v>0.33333333333333298</v>
      </c>
      <c r="FR92" s="46">
        <v>0.6</v>
      </c>
      <c r="FS92" s="46">
        <v>7.6</v>
      </c>
      <c r="FT92" s="46">
        <v>17.2</v>
      </c>
      <c r="FU92" s="46">
        <v>27.8</v>
      </c>
      <c r="FV92" s="46">
        <v>34.700000000000003</v>
      </c>
      <c r="FW92" s="46">
        <v>36.299999999999997</v>
      </c>
      <c r="FX92" s="46">
        <v>33.5</v>
      </c>
      <c r="FY92" s="46">
        <v>27.6</v>
      </c>
      <c r="FZ92" s="46">
        <v>19.899999999999999</v>
      </c>
      <c r="GA92" s="46">
        <v>11.5</v>
      </c>
      <c r="GB92" s="46">
        <v>3.7</v>
      </c>
      <c r="GC92" s="46"/>
      <c r="GE92" s="66">
        <v>0.33333333333333298</v>
      </c>
      <c r="GF92" s="46"/>
      <c r="GG92" s="46">
        <v>2.2000000000000002</v>
      </c>
      <c r="GH92" s="46">
        <v>11.9</v>
      </c>
      <c r="GI92" s="46">
        <v>22.7</v>
      </c>
      <c r="GJ92" s="46">
        <v>29.8</v>
      </c>
      <c r="GK92" s="46">
        <v>31.7</v>
      </c>
      <c r="GL92" s="46">
        <v>28.7</v>
      </c>
      <c r="GM92" s="46">
        <v>22.4</v>
      </c>
      <c r="GN92" s="46">
        <v>14.3</v>
      </c>
      <c r="GO92" s="46">
        <v>5.7</v>
      </c>
      <c r="GP92" s="46"/>
      <c r="GQ92" s="46"/>
      <c r="GS92" s="66">
        <v>0.33333333333333298</v>
      </c>
      <c r="GT92" s="46"/>
      <c r="GU92" s="46">
        <v>2.7</v>
      </c>
      <c r="GV92" s="46">
        <v>12.6</v>
      </c>
      <c r="GW92" s="46">
        <v>23.5</v>
      </c>
      <c r="GX92" s="46">
        <v>30.7</v>
      </c>
      <c r="GY92" s="46">
        <v>32.6</v>
      </c>
      <c r="GZ92" s="46">
        <v>29.6</v>
      </c>
      <c r="HA92" s="46">
        <v>23.2</v>
      </c>
      <c r="HB92" s="46">
        <v>14.9</v>
      </c>
      <c r="HC92" s="46">
        <v>6.1</v>
      </c>
      <c r="HD92" s="46"/>
      <c r="HE92" s="46"/>
    </row>
    <row r="93" spans="4:213" ht="15.75" thickBot="1" x14ac:dyDescent="0.3">
      <c r="D93" s="239">
        <v>0.375</v>
      </c>
      <c r="E93" s="248">
        <v>2.9</v>
      </c>
      <c r="F93" s="248">
        <v>10.8</v>
      </c>
      <c r="G93" s="248">
        <v>21.1</v>
      </c>
      <c r="H93" s="248">
        <v>32.4</v>
      </c>
      <c r="I93" s="248">
        <v>39.9</v>
      </c>
      <c r="J93" s="248">
        <v>42</v>
      </c>
      <c r="K93" s="248">
        <v>39</v>
      </c>
      <c r="L93" s="248">
        <v>32.4</v>
      </c>
      <c r="M93" s="248">
        <v>23.5</v>
      </c>
      <c r="N93" s="248">
        <v>14.1</v>
      </c>
      <c r="O93" s="248">
        <v>5.5</v>
      </c>
      <c r="P93" s="248">
        <v>1.3</v>
      </c>
      <c r="Q93" s="31"/>
      <c r="R93" s="66">
        <v>0.375</v>
      </c>
      <c r="S93" s="46">
        <v>2.7</v>
      </c>
      <c r="T93" s="46">
        <v>10.7</v>
      </c>
      <c r="U93" s="46">
        <v>21.1</v>
      </c>
      <c r="V93" s="46">
        <v>32.4</v>
      </c>
      <c r="W93" s="46">
        <v>40</v>
      </c>
      <c r="X93" s="46">
        <v>42.1</v>
      </c>
      <c r="Y93" s="46">
        <v>39</v>
      </c>
      <c r="Z93" s="46">
        <v>32.200000000000003</v>
      </c>
      <c r="AA93" s="46">
        <v>23.1</v>
      </c>
      <c r="AB93" s="46">
        <v>13.5</v>
      </c>
      <c r="AC93" s="46">
        <v>5</v>
      </c>
      <c r="AD93" s="46">
        <v>0.9</v>
      </c>
      <c r="AE93" s="27"/>
      <c r="AF93" s="66">
        <v>0.375</v>
      </c>
      <c r="AG93" s="46">
        <v>4.7</v>
      </c>
      <c r="AH93" s="46">
        <v>12.6</v>
      </c>
      <c r="AI93" s="46">
        <v>22.7</v>
      </c>
      <c r="AJ93" s="46">
        <v>33.799999999999997</v>
      </c>
      <c r="AK93" s="46">
        <v>41.1</v>
      </c>
      <c r="AL93" s="46">
        <v>43.1</v>
      </c>
      <c r="AM93" s="46">
        <v>40.1</v>
      </c>
      <c r="AN93" s="46">
        <v>33.6</v>
      </c>
      <c r="AO93" s="46">
        <v>25.1</v>
      </c>
      <c r="AP93" s="46">
        <v>15.9</v>
      </c>
      <c r="AQ93" s="46">
        <v>7.4</v>
      </c>
      <c r="AR93" s="46">
        <v>3.1</v>
      </c>
      <c r="AT93" s="66">
        <v>0.375</v>
      </c>
      <c r="AU93" s="46">
        <v>2.8</v>
      </c>
      <c r="AV93" s="46">
        <v>10.6</v>
      </c>
      <c r="AW93" s="46">
        <v>20.8</v>
      </c>
      <c r="AX93" s="46">
        <v>31.8</v>
      </c>
      <c r="AY93" s="46">
        <v>39.1</v>
      </c>
      <c r="AZ93" s="46">
        <v>41</v>
      </c>
      <c r="BA93" s="46">
        <v>38</v>
      </c>
      <c r="BB93" s="46">
        <v>31.5</v>
      </c>
      <c r="BC93" s="46">
        <v>22.9</v>
      </c>
      <c r="BD93" s="46">
        <v>13.8</v>
      </c>
      <c r="BE93" s="46">
        <v>5.4</v>
      </c>
      <c r="BF93" s="46">
        <v>1.2</v>
      </c>
      <c r="BG93" s="27"/>
      <c r="BH93" s="66">
        <v>0.375</v>
      </c>
      <c r="BI93" s="46">
        <v>5.8</v>
      </c>
      <c r="BJ93" s="46">
        <v>13.7</v>
      </c>
      <c r="BK93" s="46">
        <v>23.8</v>
      </c>
      <c r="BL93" s="46">
        <v>34.9</v>
      </c>
      <c r="BM93" s="46">
        <v>42.1</v>
      </c>
      <c r="BN93" s="46">
        <v>44</v>
      </c>
      <c r="BO93" s="46">
        <v>41</v>
      </c>
      <c r="BP93" s="46">
        <v>34.700000000000003</v>
      </c>
      <c r="BQ93" s="46">
        <v>26.2</v>
      </c>
      <c r="BR93" s="46">
        <v>17</v>
      </c>
      <c r="BS93" s="46">
        <v>8.6</v>
      </c>
      <c r="BT93" s="46">
        <v>4.2</v>
      </c>
      <c r="BU93" s="27"/>
      <c r="BV93" s="66">
        <v>0.375</v>
      </c>
      <c r="BW93" s="46">
        <v>8</v>
      </c>
      <c r="BX93" s="46">
        <v>15.5</v>
      </c>
      <c r="BY93" s="46">
        <v>25.8</v>
      </c>
      <c r="BZ93" s="46">
        <v>36.6</v>
      </c>
      <c r="CA93" s="46">
        <v>43.3</v>
      </c>
      <c r="CB93" s="46">
        <v>44.9</v>
      </c>
      <c r="CC93" s="46">
        <v>41.9</v>
      </c>
      <c r="CD93" s="46">
        <v>35.9</v>
      </c>
      <c r="CE93" s="46">
        <v>27.8</v>
      </c>
      <c r="CF93" s="46">
        <v>19</v>
      </c>
      <c r="CG93" s="46">
        <v>10.8</v>
      </c>
      <c r="CH93" s="46">
        <v>6.5</v>
      </c>
      <c r="CI93" s="27"/>
      <c r="CJ93" s="66">
        <v>0.375</v>
      </c>
      <c r="CK93" s="46">
        <v>2.7</v>
      </c>
      <c r="CL93" s="46">
        <v>10.6</v>
      </c>
      <c r="CM93" s="46">
        <v>21.3</v>
      </c>
      <c r="CN93" s="46">
        <v>32.5</v>
      </c>
      <c r="CO93" s="46">
        <v>39.9</v>
      </c>
      <c r="CP93" s="46">
        <v>41.9</v>
      </c>
      <c r="CQ93" s="46">
        <v>38.799999999999997</v>
      </c>
      <c r="CR93" s="46">
        <v>32</v>
      </c>
      <c r="CS93" s="46">
        <v>23</v>
      </c>
      <c r="CT93" s="46">
        <v>13.6</v>
      </c>
      <c r="CU93" s="46">
        <v>5.0999999999999996</v>
      </c>
      <c r="CV93" s="46">
        <v>1</v>
      </c>
      <c r="CW93" s="31"/>
      <c r="DL93" s="66">
        <v>0.375</v>
      </c>
      <c r="DM93" s="46">
        <v>5.5</v>
      </c>
      <c r="DN93" s="46">
        <v>13.5</v>
      </c>
      <c r="DO93" s="46">
        <v>23.7</v>
      </c>
      <c r="DP93" s="46">
        <v>34.799999999999997</v>
      </c>
      <c r="DQ93" s="46">
        <v>42.1</v>
      </c>
      <c r="DR93" s="46">
        <v>44.1</v>
      </c>
      <c r="DS93" s="46">
        <v>41.1</v>
      </c>
      <c r="DT93" s="46">
        <v>34.6</v>
      </c>
      <c r="DU93" s="46">
        <v>26</v>
      </c>
      <c r="DV93" s="46">
        <v>16.7</v>
      </c>
      <c r="DW93" s="46">
        <v>8.1999999999999993</v>
      </c>
      <c r="DX93" s="46">
        <v>3.8</v>
      </c>
      <c r="DY93" s="31"/>
      <c r="DZ93" s="66">
        <v>0.375</v>
      </c>
      <c r="EA93" s="90">
        <v>2.5</v>
      </c>
      <c r="EB93" s="87">
        <v>10.4</v>
      </c>
      <c r="EC93" s="87">
        <v>21</v>
      </c>
      <c r="ED93" s="77">
        <v>32.1</v>
      </c>
      <c r="EE93" s="87">
        <v>39.5</v>
      </c>
      <c r="EF93" s="87">
        <v>41.5</v>
      </c>
      <c r="EG93" s="77">
        <v>38.4</v>
      </c>
      <c r="EH93" s="87">
        <v>31.7</v>
      </c>
      <c r="EI93" s="87">
        <v>22.8</v>
      </c>
      <c r="EJ93" s="87">
        <v>13.5</v>
      </c>
      <c r="EK93" s="87">
        <v>5</v>
      </c>
      <c r="EL93" s="87">
        <v>1</v>
      </c>
      <c r="EM93" s="31"/>
      <c r="EN93" s="27"/>
      <c r="EO93" s="66">
        <v>0.375</v>
      </c>
      <c r="EP93" s="46">
        <v>7.2</v>
      </c>
      <c r="EQ93" s="46">
        <v>15.2</v>
      </c>
      <c r="ER93" s="46">
        <v>25.4</v>
      </c>
      <c r="ES93" s="46">
        <v>36.6</v>
      </c>
      <c r="ET93" s="46">
        <v>43.9</v>
      </c>
      <c r="EU93" s="46">
        <v>45.9</v>
      </c>
      <c r="EV93" s="46">
        <v>42.9</v>
      </c>
      <c r="EW93" s="46">
        <v>36.4</v>
      </c>
      <c r="EX93" s="46">
        <v>27.7</v>
      </c>
      <c r="EY93" s="46">
        <v>18.3</v>
      </c>
      <c r="EZ93" s="46">
        <v>9.8000000000000007</v>
      </c>
      <c r="FA93" s="46">
        <v>5.4</v>
      </c>
      <c r="FC93" s="66">
        <v>0.375</v>
      </c>
      <c r="FD93" s="46">
        <v>1.1000000000000001</v>
      </c>
      <c r="FE93" s="46">
        <v>9.1999999999999993</v>
      </c>
      <c r="FF93" s="46">
        <v>19.7</v>
      </c>
      <c r="FG93" s="46">
        <v>31.1</v>
      </c>
      <c r="FH93" s="46">
        <v>38.9</v>
      </c>
      <c r="FI93" s="46">
        <v>41.3</v>
      </c>
      <c r="FJ93" s="46">
        <v>38.200000000000003</v>
      </c>
      <c r="FK93" s="46">
        <v>31.1</v>
      </c>
      <c r="FL93" s="46">
        <v>21.6</v>
      </c>
      <c r="FM93" s="46">
        <v>11.7</v>
      </c>
      <c r="FN93" s="46">
        <v>3.1</v>
      </c>
      <c r="FO93" s="46"/>
      <c r="FQ93" s="66">
        <v>0.375</v>
      </c>
      <c r="FR93" s="46">
        <v>7.5</v>
      </c>
      <c r="FS93" s="46">
        <v>15.3</v>
      </c>
      <c r="FT93" s="46">
        <v>25.4</v>
      </c>
      <c r="FU93" s="46">
        <v>36.4</v>
      </c>
      <c r="FV93" s="46">
        <v>43.6</v>
      </c>
      <c r="FW93" s="46">
        <v>45.5</v>
      </c>
      <c r="FX93" s="46">
        <v>42.5</v>
      </c>
      <c r="FY93" s="46">
        <v>36.200000000000003</v>
      </c>
      <c r="FZ93" s="46">
        <v>27.8</v>
      </c>
      <c r="GA93" s="46">
        <v>18.7</v>
      </c>
      <c r="GB93" s="46">
        <v>10.3</v>
      </c>
      <c r="GC93" s="46">
        <v>5.9</v>
      </c>
      <c r="GE93" s="66">
        <v>0.375</v>
      </c>
      <c r="GF93" s="46">
        <v>1.8</v>
      </c>
      <c r="GG93" s="46">
        <v>9.5</v>
      </c>
      <c r="GH93" s="46">
        <v>19.7</v>
      </c>
      <c r="GI93" s="46">
        <v>30.8</v>
      </c>
      <c r="GJ93" s="46">
        <v>38</v>
      </c>
      <c r="GK93" s="46">
        <v>40</v>
      </c>
      <c r="GL93" s="46">
        <v>37</v>
      </c>
      <c r="GM93" s="46">
        <v>30.5</v>
      </c>
      <c r="GN93" s="46">
        <v>21.8</v>
      </c>
      <c r="GO93" s="46">
        <v>12.6</v>
      </c>
      <c r="GP93" s="46">
        <v>4.3</v>
      </c>
      <c r="GQ93" s="46">
        <v>0.2</v>
      </c>
      <c r="GS93" s="66">
        <v>0.375</v>
      </c>
      <c r="GT93" s="46">
        <v>1.9</v>
      </c>
      <c r="GU93" s="46">
        <v>9.6999999999999993</v>
      </c>
      <c r="GV93" s="46">
        <v>20</v>
      </c>
      <c r="GW93" s="46">
        <v>31.2</v>
      </c>
      <c r="GX93" s="46">
        <v>38.6</v>
      </c>
      <c r="GY93" s="46">
        <v>40.700000000000003</v>
      </c>
      <c r="GZ93" s="46">
        <v>37.6</v>
      </c>
      <c r="HA93" s="46">
        <v>30.9</v>
      </c>
      <c r="HB93" s="46">
        <v>22.1</v>
      </c>
      <c r="HC93" s="46">
        <v>12.7</v>
      </c>
      <c r="HD93" s="46">
        <v>4.3</v>
      </c>
      <c r="HE93" s="46">
        <v>0.3</v>
      </c>
    </row>
    <row r="94" spans="4:213" ht="15.75" thickBot="1" x14ac:dyDescent="0.3">
      <c r="D94" s="239">
        <v>0.41666666666666702</v>
      </c>
      <c r="E94" s="248">
        <v>8.1999999999999993</v>
      </c>
      <c r="F94" s="248">
        <v>16.7</v>
      </c>
      <c r="G94" s="248">
        <v>27.3</v>
      </c>
      <c r="H94" s="248">
        <v>38.9</v>
      </c>
      <c r="I94" s="248">
        <v>46.8</v>
      </c>
      <c r="J94" s="248">
        <v>49.2</v>
      </c>
      <c r="K94" s="248">
        <v>46.2</v>
      </c>
      <c r="L94" s="248">
        <v>39</v>
      </c>
      <c r="M94" s="248">
        <v>29.3</v>
      </c>
      <c r="N94" s="248">
        <v>19.2</v>
      </c>
      <c r="O94" s="248">
        <v>10.199999999999999</v>
      </c>
      <c r="P94" s="248">
        <v>6</v>
      </c>
      <c r="Q94" s="31"/>
      <c r="R94" s="66">
        <v>0.41666666666666702</v>
      </c>
      <c r="S94" s="46">
        <v>7.7</v>
      </c>
      <c r="T94" s="46">
        <v>16.3</v>
      </c>
      <c r="U94" s="46">
        <v>27</v>
      </c>
      <c r="V94" s="46">
        <v>38.6</v>
      </c>
      <c r="W94" s="46">
        <v>46.5</v>
      </c>
      <c r="X94" s="46">
        <v>48.9</v>
      </c>
      <c r="Y94" s="46">
        <v>45.8</v>
      </c>
      <c r="Z94" s="46">
        <v>38.5</v>
      </c>
      <c r="AA94" s="46">
        <v>28.6</v>
      </c>
      <c r="AB94" s="46">
        <v>18.3</v>
      </c>
      <c r="AC94" s="46">
        <v>9.4</v>
      </c>
      <c r="AD94" s="46">
        <v>5.3</v>
      </c>
      <c r="AE94" s="27"/>
      <c r="AF94" s="66">
        <v>0.41666666666666702</v>
      </c>
      <c r="AG94" s="46">
        <v>10.4</v>
      </c>
      <c r="AH94" s="46">
        <v>18.8</v>
      </c>
      <c r="AI94" s="46">
        <v>29.4</v>
      </c>
      <c r="AJ94" s="46">
        <v>40.9</v>
      </c>
      <c r="AK94" s="46">
        <v>48.6</v>
      </c>
      <c r="AL94" s="46">
        <v>50.9</v>
      </c>
      <c r="AM94" s="46">
        <v>47.8</v>
      </c>
      <c r="AN94" s="46">
        <v>40.799999999999997</v>
      </c>
      <c r="AO94" s="46">
        <v>31.3</v>
      </c>
      <c r="AP94" s="46">
        <v>21.3</v>
      </c>
      <c r="AQ94" s="46">
        <v>12.5</v>
      </c>
      <c r="AR94" s="46">
        <v>8.1999999999999993</v>
      </c>
      <c r="AT94" s="66">
        <v>0.41666666666666702</v>
      </c>
      <c r="AU94" s="46">
        <v>8.6</v>
      </c>
      <c r="AV94" s="46">
        <v>17</v>
      </c>
      <c r="AW94" s="46">
        <v>27.5</v>
      </c>
      <c r="AX94" s="46">
        <v>39</v>
      </c>
      <c r="AY94" s="46">
        <v>46.6</v>
      </c>
      <c r="AZ94" s="46">
        <v>48.8</v>
      </c>
      <c r="BA94" s="46">
        <v>45.7</v>
      </c>
      <c r="BB94" s="46">
        <v>38.700000000000003</v>
      </c>
      <c r="BC94" s="46">
        <v>29.3</v>
      </c>
      <c r="BD94" s="46">
        <v>19.399999999999999</v>
      </c>
      <c r="BE94" s="46">
        <v>10.6</v>
      </c>
      <c r="BF94" s="46">
        <v>6.4</v>
      </c>
      <c r="BG94" s="27"/>
      <c r="BH94" s="66">
        <v>0.41666666666666702</v>
      </c>
      <c r="BI94" s="46">
        <v>11.6</v>
      </c>
      <c r="BJ94" s="46">
        <v>20</v>
      </c>
      <c r="BK94" s="46">
        <v>30.6</v>
      </c>
      <c r="BL94" s="46">
        <v>42</v>
      </c>
      <c r="BM94" s="46">
        <v>49.7</v>
      </c>
      <c r="BN94" s="46">
        <v>52</v>
      </c>
      <c r="BO94" s="46">
        <v>48.9</v>
      </c>
      <c r="BP94" s="46">
        <v>42</v>
      </c>
      <c r="BQ94" s="46">
        <v>32.5</v>
      </c>
      <c r="BR94" s="46">
        <v>22.5</v>
      </c>
      <c r="BS94" s="46">
        <v>13.6</v>
      </c>
      <c r="BT94" s="46">
        <v>9.4</v>
      </c>
      <c r="BU94" s="27"/>
      <c r="BV94" s="66">
        <v>0.41666666666666702</v>
      </c>
      <c r="BW94" s="46">
        <v>14.2</v>
      </c>
      <c r="BX94" s="46">
        <v>22.5</v>
      </c>
      <c r="BY94" s="46">
        <v>33.299999999999997</v>
      </c>
      <c r="BZ94" s="46">
        <v>44.5</v>
      </c>
      <c r="CA94" s="46">
        <v>51.9</v>
      </c>
      <c r="CB94" s="46">
        <v>53.8</v>
      </c>
      <c r="CC94" s="46">
        <v>50.7</v>
      </c>
      <c r="CD94" s="46">
        <v>43.9</v>
      </c>
      <c r="CE94" s="46">
        <v>34.799999999999997</v>
      </c>
      <c r="CF94" s="46">
        <v>25</v>
      </c>
      <c r="CG94" s="46">
        <v>16.3</v>
      </c>
      <c r="CH94" s="46">
        <v>12.1</v>
      </c>
      <c r="CI94" s="27"/>
      <c r="CJ94" s="66">
        <v>0.41666666666666702</v>
      </c>
      <c r="CK94" s="46">
        <v>7.9</v>
      </c>
      <c r="CL94" s="46">
        <v>16.399999999999999</v>
      </c>
      <c r="CM94" s="46">
        <v>27.4</v>
      </c>
      <c r="CN94" s="46">
        <v>38.9</v>
      </c>
      <c r="CO94" s="46">
        <v>46.7</v>
      </c>
      <c r="CP94" s="46">
        <v>49</v>
      </c>
      <c r="CQ94" s="46">
        <v>45.8</v>
      </c>
      <c r="CR94" s="46">
        <v>38.5</v>
      </c>
      <c r="CS94" s="46">
        <v>28.8</v>
      </c>
      <c r="CT94" s="46">
        <v>18.600000000000001</v>
      </c>
      <c r="CU94" s="46">
        <v>9.6999999999999993</v>
      </c>
      <c r="CV94" s="46">
        <v>5.6</v>
      </c>
      <c r="CW94" s="31"/>
      <c r="DL94" s="66">
        <v>0.41666666666666702</v>
      </c>
      <c r="DM94" s="46">
        <v>11.1</v>
      </c>
      <c r="DN94" s="46">
        <v>19.5</v>
      </c>
      <c r="DO94" s="46">
        <v>30.1</v>
      </c>
      <c r="DP94" s="46">
        <v>41.7</v>
      </c>
      <c r="DQ94" s="46">
        <v>49.5</v>
      </c>
      <c r="DR94" s="46">
        <v>51.8</v>
      </c>
      <c r="DS94" s="46">
        <v>48.7</v>
      </c>
      <c r="DT94" s="46">
        <v>41.6</v>
      </c>
      <c r="DU94" s="46">
        <v>32.1</v>
      </c>
      <c r="DV94" s="46">
        <v>21.9</v>
      </c>
      <c r="DW94" s="46">
        <v>13</v>
      </c>
      <c r="DX94" s="46">
        <v>8.8000000000000007</v>
      </c>
      <c r="DY94" s="31"/>
      <c r="DZ94" s="66">
        <v>0.41666666666666702</v>
      </c>
      <c r="EA94" s="90">
        <v>8</v>
      </c>
      <c r="EB94" s="87">
        <v>16.3</v>
      </c>
      <c r="EC94" s="87">
        <v>27.3</v>
      </c>
      <c r="ED94" s="77">
        <v>38.799999999999997</v>
      </c>
      <c r="EE94" s="87">
        <v>46.5</v>
      </c>
      <c r="EF94" s="87">
        <v>48.8</v>
      </c>
      <c r="EG94" s="77">
        <v>45.6</v>
      </c>
      <c r="EH94" s="87">
        <v>38.5</v>
      </c>
      <c r="EI94" s="87">
        <v>28.8</v>
      </c>
      <c r="EJ94" s="87">
        <v>18.7</v>
      </c>
      <c r="EK94" s="87">
        <v>9.9</v>
      </c>
      <c r="EL94" s="87">
        <v>5.8</v>
      </c>
      <c r="EM94" s="31"/>
      <c r="EN94" s="27"/>
      <c r="EO94" s="66">
        <v>0.41666666666666702</v>
      </c>
      <c r="EP94" s="46">
        <v>12.6</v>
      </c>
      <c r="EQ94" s="46">
        <v>21.1</v>
      </c>
      <c r="ER94" s="46">
        <v>31.7</v>
      </c>
      <c r="ES94" s="46">
        <v>43.3</v>
      </c>
      <c r="ET94" s="46">
        <v>51.2</v>
      </c>
      <c r="EU94" s="46">
        <v>53.5</v>
      </c>
      <c r="EV94" s="46">
        <v>50.4</v>
      </c>
      <c r="EW94" s="46">
        <v>43.3</v>
      </c>
      <c r="EX94" s="46">
        <v>33.6</v>
      </c>
      <c r="EY94" s="46">
        <v>23.4</v>
      </c>
      <c r="EZ94" s="46">
        <v>14.4</v>
      </c>
      <c r="FA94" s="46">
        <v>10.199999999999999</v>
      </c>
      <c r="FC94" s="66">
        <v>0.41666666666666702</v>
      </c>
      <c r="FD94" s="46">
        <v>5.5</v>
      </c>
      <c r="FE94" s="46">
        <v>14.1</v>
      </c>
      <c r="FF94" s="46">
        <v>24.9</v>
      </c>
      <c r="FG94" s="46">
        <v>36.6</v>
      </c>
      <c r="FH94" s="46">
        <v>44.6</v>
      </c>
      <c r="FI94" s="46">
        <v>47.3</v>
      </c>
      <c r="FJ94" s="46">
        <v>44.1</v>
      </c>
      <c r="FK94" s="46">
        <v>36.6</v>
      </c>
      <c r="FL94" s="46">
        <v>26.5</v>
      </c>
      <c r="FM94" s="46">
        <v>16</v>
      </c>
      <c r="FN94" s="46">
        <v>7</v>
      </c>
      <c r="FO94" s="46">
        <v>3</v>
      </c>
      <c r="FQ94" s="66">
        <v>0.41666666666666702</v>
      </c>
      <c r="FR94" s="46">
        <v>13.3</v>
      </c>
      <c r="FS94" s="46">
        <v>21.7</v>
      </c>
      <c r="FT94" s="46">
        <v>32.299999999999997</v>
      </c>
      <c r="FU94" s="46">
        <v>43.7</v>
      </c>
      <c r="FV94" s="46">
        <v>51.4</v>
      </c>
      <c r="FW94" s="46">
        <v>53.6</v>
      </c>
      <c r="FX94" s="46">
        <v>50.6</v>
      </c>
      <c r="FY94" s="46">
        <v>43.7</v>
      </c>
      <c r="FZ94" s="46">
        <v>34.299999999999997</v>
      </c>
      <c r="GA94" s="46">
        <v>24.2</v>
      </c>
      <c r="GB94" s="46">
        <v>15.3</v>
      </c>
      <c r="GC94" s="46">
        <v>11.1</v>
      </c>
      <c r="GE94" s="66">
        <v>0.41666666666666702</v>
      </c>
      <c r="GF94" s="46">
        <v>7.5</v>
      </c>
      <c r="GG94" s="46">
        <v>15.9</v>
      </c>
      <c r="GH94" s="46">
        <v>26.4</v>
      </c>
      <c r="GI94" s="46">
        <v>37.799999999999997</v>
      </c>
      <c r="GJ94" s="46">
        <v>45.5</v>
      </c>
      <c r="GK94" s="46">
        <v>47.7</v>
      </c>
      <c r="GL94" s="46">
        <v>44.6</v>
      </c>
      <c r="GM94" s="46">
        <v>37.6</v>
      </c>
      <c r="GN94" s="46">
        <v>28.2</v>
      </c>
      <c r="GO94" s="46">
        <v>18.3</v>
      </c>
      <c r="GP94" s="46">
        <v>9.5</v>
      </c>
      <c r="GQ94" s="46">
        <v>5.3</v>
      </c>
      <c r="GS94" s="66">
        <v>0.41666666666666702</v>
      </c>
      <c r="GT94" s="46">
        <v>7.3</v>
      </c>
      <c r="GU94" s="46">
        <v>15.8</v>
      </c>
      <c r="GV94" s="46">
        <v>26.4</v>
      </c>
      <c r="GW94" s="46">
        <v>37.9</v>
      </c>
      <c r="GX94" s="46">
        <v>45.6</v>
      </c>
      <c r="GY94" s="46">
        <v>48</v>
      </c>
      <c r="GZ94" s="46">
        <v>44.9</v>
      </c>
      <c r="HA94" s="46">
        <v>37.700000000000003</v>
      </c>
      <c r="HB94" s="46">
        <v>28.1</v>
      </c>
      <c r="HC94" s="46">
        <v>18</v>
      </c>
      <c r="HD94" s="46">
        <v>9.1999999999999993</v>
      </c>
      <c r="HE94" s="46">
        <v>5</v>
      </c>
    </row>
    <row r="95" spans="4:213" ht="15.75" thickBot="1" x14ac:dyDescent="0.3">
      <c r="D95" s="239">
        <v>0.45833333333333298</v>
      </c>
      <c r="E95" s="248">
        <v>12</v>
      </c>
      <c r="F95" s="248">
        <v>20.9</v>
      </c>
      <c r="G95" s="248">
        <v>31.8</v>
      </c>
      <c r="H95" s="248">
        <v>43.6</v>
      </c>
      <c r="I95" s="248">
        <v>51.8</v>
      </c>
      <c r="J95" s="248">
        <v>54.7</v>
      </c>
      <c r="K95" s="248">
        <v>51.6</v>
      </c>
      <c r="L95" s="248">
        <v>43.9</v>
      </c>
      <c r="M95" s="248">
        <v>33.299999999999997</v>
      </c>
      <c r="N95" s="248">
        <v>22.4</v>
      </c>
      <c r="O95" s="248">
        <v>13.2</v>
      </c>
      <c r="P95" s="248">
        <v>9.1999999999999993</v>
      </c>
      <c r="Q95" s="31"/>
      <c r="R95" s="66">
        <v>0.45833333333333298</v>
      </c>
      <c r="S95" s="46">
        <v>11.3</v>
      </c>
      <c r="T95" s="46">
        <v>20.3</v>
      </c>
      <c r="U95" s="46">
        <v>31.2</v>
      </c>
      <c r="V95" s="46">
        <v>43</v>
      </c>
      <c r="W95" s="46">
        <v>51.2</v>
      </c>
      <c r="X95" s="46">
        <v>54</v>
      </c>
      <c r="Y95" s="46">
        <v>50.8</v>
      </c>
      <c r="Z95" s="46">
        <v>43</v>
      </c>
      <c r="AA95" s="46">
        <v>32.299999999999997</v>
      </c>
      <c r="AB95" s="46">
        <v>21.3</v>
      </c>
      <c r="AC95" s="46">
        <v>12.2</v>
      </c>
      <c r="AD95" s="46">
        <v>8.3000000000000007</v>
      </c>
      <c r="AE95" s="27"/>
      <c r="AF95" s="66">
        <v>0.45833333333333298</v>
      </c>
      <c r="AG95" s="46">
        <v>14.4</v>
      </c>
      <c r="AH95" s="46">
        <v>23.4</v>
      </c>
      <c r="AI95" s="46">
        <v>34.200000000000003</v>
      </c>
      <c r="AJ95" s="46">
        <v>46</v>
      </c>
      <c r="AK95" s="46">
        <v>54.2</v>
      </c>
      <c r="AL95" s="46">
        <v>56.9</v>
      </c>
      <c r="AM95" s="46">
        <v>53.8</v>
      </c>
      <c r="AN95" s="46">
        <v>46.1</v>
      </c>
      <c r="AO95" s="46">
        <v>35.6</v>
      </c>
      <c r="AP95" s="46">
        <v>24.8</v>
      </c>
      <c r="AQ95" s="46">
        <v>15.6</v>
      </c>
      <c r="AR95" s="46">
        <v>11.7</v>
      </c>
      <c r="AT95" s="66">
        <v>0.45833333333333298</v>
      </c>
      <c r="AU95" s="46">
        <v>12.9</v>
      </c>
      <c r="AV95" s="46">
        <v>21.7</v>
      </c>
      <c r="AW95" s="46">
        <v>32.6</v>
      </c>
      <c r="AX95" s="46">
        <v>44.3</v>
      </c>
      <c r="AY95" s="46">
        <v>52.4</v>
      </c>
      <c r="AZ95" s="46">
        <v>55</v>
      </c>
      <c r="BA95" s="46">
        <v>51.9</v>
      </c>
      <c r="BB95" s="46">
        <v>44.2</v>
      </c>
      <c r="BC95" s="46">
        <v>33.9</v>
      </c>
      <c r="BD95" s="46">
        <v>23.2</v>
      </c>
      <c r="BE95" s="46">
        <v>14.1</v>
      </c>
      <c r="BF95" s="46">
        <v>10.1</v>
      </c>
      <c r="BG95" s="27"/>
      <c r="BH95" s="66">
        <v>0.45833333333333298</v>
      </c>
      <c r="BI95" s="46">
        <v>15.6</v>
      </c>
      <c r="BJ95" s="46">
        <v>24.5</v>
      </c>
      <c r="BK95" s="46">
        <v>35.4</v>
      </c>
      <c r="BL95" s="46">
        <v>47.2</v>
      </c>
      <c r="BM95" s="46">
        <v>55.3</v>
      </c>
      <c r="BN95" s="46">
        <v>58.1</v>
      </c>
      <c r="BO95" s="46">
        <v>55</v>
      </c>
      <c r="BP95" s="46">
        <v>47.3</v>
      </c>
      <c r="BQ95" s="46">
        <v>36.799999999999997</v>
      </c>
      <c r="BR95" s="46">
        <v>25.9</v>
      </c>
      <c r="BS95" s="46">
        <v>16.8</v>
      </c>
      <c r="BT95" s="46">
        <v>12.8</v>
      </c>
      <c r="BU95" s="27"/>
      <c r="BV95" s="66">
        <v>0.45833333333333298</v>
      </c>
      <c r="BW95" s="46">
        <v>18.600000000000001</v>
      </c>
      <c r="BX95" s="46">
        <v>27.4</v>
      </c>
      <c r="BY95" s="46">
        <v>38.6</v>
      </c>
      <c r="BZ95" s="46">
        <v>50.3</v>
      </c>
      <c r="CA95" s="46">
        <v>58.3</v>
      </c>
      <c r="CB95" s="46">
        <v>60.8</v>
      </c>
      <c r="CC95" s="46">
        <v>57.5</v>
      </c>
      <c r="CD95" s="46">
        <v>49.9</v>
      </c>
      <c r="CE95" s="46">
        <v>39.6</v>
      </c>
      <c r="CF95" s="46">
        <v>28.8</v>
      </c>
      <c r="CG95" s="46">
        <v>19.8</v>
      </c>
      <c r="CH95" s="46">
        <v>15.9</v>
      </c>
      <c r="CI95" s="27"/>
      <c r="CJ95" s="66">
        <v>0.45833333333333298</v>
      </c>
      <c r="CK95" s="46">
        <v>11.6</v>
      </c>
      <c r="CL95" s="46">
        <v>20.5</v>
      </c>
      <c r="CM95" s="46">
        <v>31.7</v>
      </c>
      <c r="CN95" s="46">
        <v>43.5</v>
      </c>
      <c r="CO95" s="46">
        <v>51.6</v>
      </c>
      <c r="CP95" s="46">
        <v>54.4</v>
      </c>
      <c r="CQ95" s="46">
        <v>51.1</v>
      </c>
      <c r="CR95" s="46">
        <v>43.2</v>
      </c>
      <c r="CS95" s="46">
        <v>32.6</v>
      </c>
      <c r="CT95" s="46">
        <v>21.7</v>
      </c>
      <c r="CU95" s="46">
        <v>12.6</v>
      </c>
      <c r="CV95" s="46">
        <v>8.8000000000000007</v>
      </c>
      <c r="CW95" s="31"/>
      <c r="DL95" s="66">
        <v>0.45833333333333298</v>
      </c>
      <c r="DM95" s="46">
        <v>14.9</v>
      </c>
      <c r="DN95" s="46">
        <v>23.8</v>
      </c>
      <c r="DO95" s="46">
        <v>34.700000000000003</v>
      </c>
      <c r="DP95" s="46">
        <v>46.5</v>
      </c>
      <c r="DQ95" s="46">
        <v>54.7</v>
      </c>
      <c r="DR95" s="46">
        <v>57.5</v>
      </c>
      <c r="DS95" s="46">
        <v>54.4</v>
      </c>
      <c r="DT95" s="46">
        <v>46.6</v>
      </c>
      <c r="DU95" s="46">
        <v>36</v>
      </c>
      <c r="DV95" s="46">
        <v>25.1</v>
      </c>
      <c r="DW95" s="46">
        <v>15.9</v>
      </c>
      <c r="DX95" s="46">
        <v>12</v>
      </c>
      <c r="DY95" s="31"/>
      <c r="DZ95" s="66">
        <v>0.45833333333333298</v>
      </c>
      <c r="EA95" s="90">
        <v>11.9</v>
      </c>
      <c r="EB95" s="87">
        <v>20.7</v>
      </c>
      <c r="EC95" s="87">
        <v>31.9</v>
      </c>
      <c r="ED95" s="77">
        <v>43.7</v>
      </c>
      <c r="EE95" s="87">
        <v>51.8</v>
      </c>
      <c r="EF95" s="87">
        <v>54.5</v>
      </c>
      <c r="EG95" s="77">
        <v>51.3</v>
      </c>
      <c r="EH95" s="87">
        <v>43.5</v>
      </c>
      <c r="EI95" s="87">
        <v>32.9</v>
      </c>
      <c r="EJ95" s="87">
        <v>22.1</v>
      </c>
      <c r="EK95" s="87">
        <v>13</v>
      </c>
      <c r="EL95" s="87">
        <v>9.1999999999999993</v>
      </c>
      <c r="EM95" s="31"/>
      <c r="EN95" s="27"/>
      <c r="EO95" s="66">
        <v>0.45833333333333298</v>
      </c>
      <c r="EP95" s="46">
        <v>16.100000000000001</v>
      </c>
      <c r="EQ95" s="46">
        <v>25.1</v>
      </c>
      <c r="ER95" s="46">
        <v>36</v>
      </c>
      <c r="ES95" s="46">
        <v>47.8</v>
      </c>
      <c r="ET95" s="46">
        <v>56.1</v>
      </c>
      <c r="EU95" s="46">
        <v>58.9</v>
      </c>
      <c r="EV95" s="46">
        <v>55.8</v>
      </c>
      <c r="EW95" s="46">
        <v>48</v>
      </c>
      <c r="EX95" s="46">
        <v>37.200000000000003</v>
      </c>
      <c r="EY95" s="46">
        <v>26.2</v>
      </c>
      <c r="EZ95" s="46">
        <v>17</v>
      </c>
      <c r="FA95" s="46">
        <v>13.1</v>
      </c>
      <c r="FC95" s="66">
        <v>0.45833333333333298</v>
      </c>
      <c r="FD95" s="46">
        <v>8.6</v>
      </c>
      <c r="FE95" s="46">
        <v>17.600000000000001</v>
      </c>
      <c r="FF95" s="46">
        <v>28.5</v>
      </c>
      <c r="FG95" s="46">
        <v>40.299999999999997</v>
      </c>
      <c r="FH95" s="46">
        <v>48.6</v>
      </c>
      <c r="FI95" s="46">
        <v>51.5</v>
      </c>
      <c r="FJ95" s="46">
        <v>48.4</v>
      </c>
      <c r="FK95" s="46">
        <v>40.4</v>
      </c>
      <c r="FL95" s="46">
        <v>29.6</v>
      </c>
      <c r="FM95" s="46">
        <v>18.600000000000001</v>
      </c>
      <c r="FN95" s="46">
        <v>9.4</v>
      </c>
      <c r="FO95" s="46">
        <v>5.6</v>
      </c>
      <c r="FQ95" s="66">
        <v>0.45833333333333298</v>
      </c>
      <c r="FR95" s="46">
        <v>17.2</v>
      </c>
      <c r="FS95" s="46">
        <v>26.2</v>
      </c>
      <c r="FT95" s="46">
        <v>37</v>
      </c>
      <c r="FU95" s="46">
        <v>48.8</v>
      </c>
      <c r="FV95" s="46">
        <v>57</v>
      </c>
      <c r="FW95" s="46">
        <v>59.8</v>
      </c>
      <c r="FX95" s="46">
        <v>56.7</v>
      </c>
      <c r="FY95" s="46">
        <v>49</v>
      </c>
      <c r="FZ95" s="46">
        <v>38.4</v>
      </c>
      <c r="GA95" s="46">
        <v>27.5</v>
      </c>
      <c r="GB95" s="46">
        <v>18.3</v>
      </c>
      <c r="GC95" s="46">
        <v>14.4</v>
      </c>
      <c r="GE95" s="66">
        <v>0.45833333333333298</v>
      </c>
      <c r="GF95" s="46">
        <v>11.8</v>
      </c>
      <c r="GG95" s="46">
        <v>20.7</v>
      </c>
      <c r="GH95" s="46">
        <v>31.5</v>
      </c>
      <c r="GI95" s="46">
        <v>43.2</v>
      </c>
      <c r="GJ95" s="46">
        <v>51.3</v>
      </c>
      <c r="GK95" s="46">
        <v>53.9</v>
      </c>
      <c r="GL95" s="46">
        <v>50.8</v>
      </c>
      <c r="GM95" s="46">
        <v>43.1</v>
      </c>
      <c r="GN95" s="46">
        <v>32.799999999999997</v>
      </c>
      <c r="GO95" s="46">
        <v>22.2</v>
      </c>
      <c r="GP95" s="46">
        <v>13.1</v>
      </c>
      <c r="GQ95" s="46">
        <v>9.1</v>
      </c>
      <c r="GS95" s="66">
        <v>0.45833333333333298</v>
      </c>
      <c r="GT95" s="46">
        <v>11.3</v>
      </c>
      <c r="GU95" s="46">
        <v>20.2</v>
      </c>
      <c r="GV95" s="46">
        <v>31.1</v>
      </c>
      <c r="GW95" s="46">
        <v>42.8</v>
      </c>
      <c r="GX95" s="46">
        <v>51</v>
      </c>
      <c r="GY95" s="46">
        <v>53.7</v>
      </c>
      <c r="GZ95" s="46">
        <v>50.5</v>
      </c>
      <c r="HA95" s="46">
        <v>42.8</v>
      </c>
      <c r="HB95" s="46">
        <v>32.299999999999997</v>
      </c>
      <c r="HC95" s="46">
        <v>21.5</v>
      </c>
      <c r="HD95" s="46">
        <v>12.4</v>
      </c>
      <c r="HE95" s="46">
        <v>8.5</v>
      </c>
    </row>
    <row r="96" spans="4:213" ht="15.75" thickBot="1" x14ac:dyDescent="0.3">
      <c r="D96" s="239">
        <v>0.5</v>
      </c>
      <c r="E96" s="248">
        <v>13.9</v>
      </c>
      <c r="F96" s="248">
        <v>23.1</v>
      </c>
      <c r="G96" s="248">
        <v>33.9</v>
      </c>
      <c r="H96" s="248">
        <v>45.7</v>
      </c>
      <c r="I96" s="248">
        <v>54.1</v>
      </c>
      <c r="J96" s="248">
        <v>57.3</v>
      </c>
      <c r="K96" s="248">
        <v>54.4</v>
      </c>
      <c r="L96" s="248">
        <v>46.2</v>
      </c>
      <c r="M96" s="248">
        <v>34.9</v>
      </c>
      <c r="N96" s="248">
        <v>23.5</v>
      </c>
      <c r="O96" s="248">
        <v>14.2</v>
      </c>
      <c r="P96" s="248">
        <v>10.6</v>
      </c>
      <c r="Q96" s="31"/>
      <c r="R96" s="66">
        <v>0.5</v>
      </c>
      <c r="S96" s="46">
        <v>12.9</v>
      </c>
      <c r="T96" s="46">
        <v>22.2</v>
      </c>
      <c r="U96" s="46">
        <v>33.1</v>
      </c>
      <c r="V96" s="46">
        <v>44.7</v>
      </c>
      <c r="W96" s="46">
        <v>53.1</v>
      </c>
      <c r="X96" s="46">
        <v>56.3</v>
      </c>
      <c r="Y96" s="46">
        <v>53.2</v>
      </c>
      <c r="Z96" s="46">
        <v>44.9</v>
      </c>
      <c r="AA96" s="46">
        <v>33.6</v>
      </c>
      <c r="AB96" s="46">
        <v>22.2</v>
      </c>
      <c r="AC96" s="46">
        <v>13</v>
      </c>
      <c r="AD96" s="46">
        <v>9.5</v>
      </c>
      <c r="AE96" s="27"/>
      <c r="AF96" s="66">
        <v>0.5</v>
      </c>
      <c r="AG96" s="46">
        <v>16.399999999999999</v>
      </c>
      <c r="AH96" s="46">
        <v>25.7</v>
      </c>
      <c r="AI96" s="46">
        <v>36.5</v>
      </c>
      <c r="AJ96" s="46">
        <v>48.2</v>
      </c>
      <c r="AK96" s="46">
        <v>56.6</v>
      </c>
      <c r="AL96" s="46">
        <v>59.8</v>
      </c>
      <c r="AM96" s="46">
        <v>56.8</v>
      </c>
      <c r="AN96" s="46">
        <v>48.6</v>
      </c>
      <c r="AO96" s="46">
        <v>37.299999999999997</v>
      </c>
      <c r="AP96" s="46">
        <v>25.9</v>
      </c>
      <c r="AQ96" s="46">
        <v>16.7</v>
      </c>
      <c r="AR96" s="46">
        <v>13.1</v>
      </c>
      <c r="AT96" s="66">
        <v>0.5</v>
      </c>
      <c r="AU96" s="46">
        <v>15.2</v>
      </c>
      <c r="AV96" s="46">
        <v>24.4</v>
      </c>
      <c r="AW96" s="46">
        <v>35.299999999999997</v>
      </c>
      <c r="AX96" s="46">
        <v>47.1</v>
      </c>
      <c r="AY96" s="46">
        <v>55.4</v>
      </c>
      <c r="AZ96" s="46">
        <v>58.5</v>
      </c>
      <c r="BA96" s="46">
        <v>55.4</v>
      </c>
      <c r="BB96" s="46">
        <v>47.2</v>
      </c>
      <c r="BC96" s="46">
        <v>36</v>
      </c>
      <c r="BD96" s="46">
        <v>24.7</v>
      </c>
      <c r="BE96" s="46">
        <v>15.5</v>
      </c>
      <c r="BF96" s="46">
        <v>11.9</v>
      </c>
      <c r="BG96" s="27"/>
      <c r="BH96" s="66">
        <v>0.5</v>
      </c>
      <c r="BI96" s="46">
        <v>17.5</v>
      </c>
      <c r="BJ96" s="46">
        <v>26.7</v>
      </c>
      <c r="BK96" s="46">
        <v>37.6</v>
      </c>
      <c r="BL96" s="46">
        <v>49.3</v>
      </c>
      <c r="BM96" s="46">
        <v>57.6</v>
      </c>
      <c r="BN96" s="46">
        <v>60.9</v>
      </c>
      <c r="BO96" s="46">
        <v>57.9</v>
      </c>
      <c r="BP96" s="46">
        <v>49.6</v>
      </c>
      <c r="BQ96" s="46">
        <v>38.299999999999997</v>
      </c>
      <c r="BR96" s="46">
        <v>26.9</v>
      </c>
      <c r="BS96" s="46">
        <v>17.7</v>
      </c>
      <c r="BT96" s="46">
        <v>14.1</v>
      </c>
      <c r="BU96" s="27"/>
      <c r="BV96" s="66">
        <v>0.5</v>
      </c>
      <c r="BW96" s="46">
        <v>20.7</v>
      </c>
      <c r="BX96" s="46">
        <v>29.9</v>
      </c>
      <c r="BY96" s="46">
        <v>41.2</v>
      </c>
      <c r="BZ96" s="46">
        <v>52.8</v>
      </c>
      <c r="CA96" s="46">
        <v>61.1</v>
      </c>
      <c r="CB96" s="46">
        <v>64.2</v>
      </c>
      <c r="CC96" s="46">
        <v>61</v>
      </c>
      <c r="CD96" s="46">
        <v>52.7</v>
      </c>
      <c r="CE96" s="46">
        <v>41.3</v>
      </c>
      <c r="CF96" s="46">
        <v>29.9</v>
      </c>
      <c r="CG96" s="46">
        <v>20.8</v>
      </c>
      <c r="CH96" s="46">
        <v>17.399999999999999</v>
      </c>
      <c r="CI96" s="27"/>
      <c r="CJ96" s="66">
        <v>0.5</v>
      </c>
      <c r="CK96" s="46">
        <v>13.4</v>
      </c>
      <c r="CL96" s="46">
        <v>22.6</v>
      </c>
      <c r="CM96" s="46">
        <v>33.799999999999997</v>
      </c>
      <c r="CN96" s="46">
        <v>45.5</v>
      </c>
      <c r="CO96" s="46">
        <v>53.8</v>
      </c>
      <c r="CP96" s="46">
        <v>56.9</v>
      </c>
      <c r="CQ96" s="46">
        <v>53.8</v>
      </c>
      <c r="CR96" s="46">
        <v>45.4</v>
      </c>
      <c r="CS96" s="46">
        <v>34.1</v>
      </c>
      <c r="CT96" s="46">
        <v>22.7</v>
      </c>
      <c r="CU96" s="46">
        <v>13.6</v>
      </c>
      <c r="CV96" s="46">
        <v>10.199999999999999</v>
      </c>
      <c r="CW96" s="31"/>
      <c r="DL96" s="66">
        <v>0.5</v>
      </c>
      <c r="DM96" s="46">
        <v>16.600000000000001</v>
      </c>
      <c r="DN96" s="46">
        <v>25.8</v>
      </c>
      <c r="DO96" s="46">
        <v>36.6</v>
      </c>
      <c r="DP96" s="46">
        <v>48.3</v>
      </c>
      <c r="DQ96" s="46">
        <v>56.7</v>
      </c>
      <c r="DR96" s="46">
        <v>59.9</v>
      </c>
      <c r="DS96" s="46">
        <v>57</v>
      </c>
      <c r="DT96" s="46">
        <v>48.7</v>
      </c>
      <c r="DU96" s="46">
        <v>37.299999999999997</v>
      </c>
      <c r="DV96" s="46">
        <v>25.9</v>
      </c>
      <c r="DW96" s="46">
        <v>16.7</v>
      </c>
      <c r="DX96" s="46">
        <v>13.2</v>
      </c>
      <c r="DY96" s="31"/>
      <c r="DZ96" s="66">
        <v>0.5</v>
      </c>
      <c r="EA96" s="90">
        <v>13.9</v>
      </c>
      <c r="EB96" s="87">
        <v>23.1</v>
      </c>
      <c r="EC96" s="87">
        <v>34.299999999999997</v>
      </c>
      <c r="ED96" s="77">
        <v>46</v>
      </c>
      <c r="EE96" s="87">
        <v>54.3</v>
      </c>
      <c r="EF96" s="87">
        <v>57.4</v>
      </c>
      <c r="EG96" s="77">
        <v>54.3</v>
      </c>
      <c r="EH96" s="87">
        <v>46</v>
      </c>
      <c r="EI96" s="87">
        <v>34.700000000000003</v>
      </c>
      <c r="EJ96" s="87">
        <v>23.3</v>
      </c>
      <c r="EK96" s="87">
        <v>14.2</v>
      </c>
      <c r="EL96" s="87">
        <v>10.7</v>
      </c>
      <c r="EM96" s="31"/>
      <c r="EN96" s="27"/>
      <c r="EO96" s="66">
        <v>0.5</v>
      </c>
      <c r="EP96" s="46">
        <v>17.399999999999999</v>
      </c>
      <c r="EQ96" s="46">
        <v>26.7</v>
      </c>
      <c r="ER96" s="46">
        <v>37.5</v>
      </c>
      <c r="ES96" s="46">
        <v>49.1</v>
      </c>
      <c r="ET96" s="46">
        <v>57.4</v>
      </c>
      <c r="EU96" s="46">
        <v>60.7</v>
      </c>
      <c r="EV96" s="46">
        <v>57.8</v>
      </c>
      <c r="EW96" s="46">
        <v>49.5</v>
      </c>
      <c r="EX96" s="46">
        <v>38</v>
      </c>
      <c r="EY96" s="46">
        <v>26.5</v>
      </c>
      <c r="EZ96" s="46">
        <v>17.3</v>
      </c>
      <c r="FA96" s="46">
        <v>13.9</v>
      </c>
      <c r="FC96" s="66">
        <v>0.5</v>
      </c>
      <c r="FD96" s="46">
        <v>10</v>
      </c>
      <c r="FE96" s="46">
        <v>19.2</v>
      </c>
      <c r="FF96" s="46">
        <v>30</v>
      </c>
      <c r="FG96" s="46">
        <v>41.7</v>
      </c>
      <c r="FH96" s="46">
        <v>50</v>
      </c>
      <c r="FI96" s="46">
        <v>53.3</v>
      </c>
      <c r="FJ96" s="46">
        <v>50.3</v>
      </c>
      <c r="FK96" s="46">
        <v>42</v>
      </c>
      <c r="FL96" s="46">
        <v>30.6</v>
      </c>
      <c r="FM96" s="46">
        <v>19.2</v>
      </c>
      <c r="FN96" s="46">
        <v>10</v>
      </c>
      <c r="FO96" s="46">
        <v>6.6</v>
      </c>
      <c r="FQ96" s="66">
        <v>0.5</v>
      </c>
      <c r="FR96" s="46">
        <v>18.899999999999999</v>
      </c>
      <c r="FS96" s="46">
        <v>28.2</v>
      </c>
      <c r="FT96" s="46">
        <v>39</v>
      </c>
      <c r="FU96" s="46">
        <v>50.7</v>
      </c>
      <c r="FV96" s="46">
        <v>59</v>
      </c>
      <c r="FW96" s="46">
        <v>62.3</v>
      </c>
      <c r="FX96" s="46">
        <v>59.4</v>
      </c>
      <c r="FY96" s="46">
        <v>51.1</v>
      </c>
      <c r="FZ96" s="46">
        <v>39.700000000000003</v>
      </c>
      <c r="GA96" s="46">
        <v>28.2</v>
      </c>
      <c r="GB96" s="46">
        <v>19</v>
      </c>
      <c r="GC96" s="46">
        <v>15.5</v>
      </c>
      <c r="GE96" s="66">
        <v>0.5</v>
      </c>
      <c r="GF96" s="46">
        <v>14.3</v>
      </c>
      <c r="GG96" s="46">
        <v>23.5</v>
      </c>
      <c r="GH96" s="46">
        <v>34.4</v>
      </c>
      <c r="GI96" s="46">
        <v>46.2</v>
      </c>
      <c r="GJ96" s="46">
        <v>54.5</v>
      </c>
      <c r="GK96" s="46">
        <v>57.6</v>
      </c>
      <c r="GL96" s="46">
        <v>54.5</v>
      </c>
      <c r="GM96" s="46">
        <v>46.3</v>
      </c>
      <c r="GN96" s="46">
        <v>35.1</v>
      </c>
      <c r="GO96" s="46">
        <v>23.9</v>
      </c>
      <c r="GP96" s="46">
        <v>14.7</v>
      </c>
      <c r="GQ96" s="46">
        <v>11.1</v>
      </c>
      <c r="GS96" s="66">
        <v>0.5</v>
      </c>
      <c r="GT96" s="46">
        <v>13.5</v>
      </c>
      <c r="GU96" s="46">
        <v>22.7</v>
      </c>
      <c r="GV96" s="46">
        <v>33.6</v>
      </c>
      <c r="GW96" s="46">
        <v>45.3</v>
      </c>
      <c r="GX96" s="46">
        <v>53.6</v>
      </c>
      <c r="GY96" s="46">
        <v>56.8</v>
      </c>
      <c r="GZ96" s="46">
        <v>53.7</v>
      </c>
      <c r="HA96" s="46">
        <v>45.4</v>
      </c>
      <c r="HB96" s="46">
        <v>34.200000000000003</v>
      </c>
      <c r="HC96" s="46">
        <v>22.9</v>
      </c>
      <c r="HD96" s="46">
        <v>13.7</v>
      </c>
      <c r="HE96" s="46">
        <v>10.1</v>
      </c>
    </row>
    <row r="97" spans="4:213" ht="15.75" thickBot="1" x14ac:dyDescent="0.3">
      <c r="D97" s="239">
        <v>0.54166666666666696</v>
      </c>
      <c r="E97" s="248">
        <v>13.7</v>
      </c>
      <c r="F97" s="248">
        <v>23</v>
      </c>
      <c r="G97" s="248">
        <v>33.5</v>
      </c>
      <c r="H97" s="248">
        <v>44.8</v>
      </c>
      <c r="I97" s="248">
        <v>52.9</v>
      </c>
      <c r="J97" s="248">
        <v>56.4</v>
      </c>
      <c r="K97" s="248">
        <v>53.7</v>
      </c>
      <c r="L97" s="248">
        <v>45.4</v>
      </c>
      <c r="M97" s="248">
        <v>33.799999999999997</v>
      </c>
      <c r="N97" s="248">
        <v>22.2</v>
      </c>
      <c r="O97" s="248">
        <v>13.1</v>
      </c>
      <c r="P97" s="248">
        <v>10</v>
      </c>
      <c r="Q97" s="31"/>
      <c r="R97" s="66">
        <v>0.54166666666666696</v>
      </c>
      <c r="S97" s="46">
        <v>12.6</v>
      </c>
      <c r="T97" s="46">
        <v>21.9</v>
      </c>
      <c r="U97" s="46">
        <v>32.5</v>
      </c>
      <c r="V97" s="46">
        <v>43.7</v>
      </c>
      <c r="W97" s="46">
        <v>51.7</v>
      </c>
      <c r="X97" s="46">
        <v>55.1</v>
      </c>
      <c r="Y97" s="46">
        <v>52.4</v>
      </c>
      <c r="Z97" s="46">
        <v>44</v>
      </c>
      <c r="AA97" s="46">
        <v>32.4</v>
      </c>
      <c r="AB97" s="46">
        <v>20.8</v>
      </c>
      <c r="AC97" s="46">
        <v>11.8</v>
      </c>
      <c r="AD97" s="46">
        <v>8.6999999999999993</v>
      </c>
      <c r="AE97" s="27"/>
      <c r="AF97" s="66">
        <v>0.54166666666666696</v>
      </c>
      <c r="AG97" s="46">
        <v>16.2</v>
      </c>
      <c r="AH97" s="46">
        <v>25.5</v>
      </c>
      <c r="AI97" s="46">
        <v>36</v>
      </c>
      <c r="AJ97" s="46">
        <v>47.1</v>
      </c>
      <c r="AK97" s="46">
        <v>55.2</v>
      </c>
      <c r="AL97" s="46">
        <v>58.6</v>
      </c>
      <c r="AM97" s="46">
        <v>56</v>
      </c>
      <c r="AN97" s="46">
        <v>47.7</v>
      </c>
      <c r="AO97" s="46">
        <v>36</v>
      </c>
      <c r="AP97" s="46">
        <v>24.4</v>
      </c>
      <c r="AQ97" s="46">
        <v>15.4</v>
      </c>
      <c r="AR97" s="46">
        <v>12.3</v>
      </c>
      <c r="AT97" s="66">
        <v>0.54166666666666696</v>
      </c>
      <c r="AU97" s="46">
        <v>15.4</v>
      </c>
      <c r="AV97" s="46">
        <v>24.7</v>
      </c>
      <c r="AW97" s="46">
        <v>35.4</v>
      </c>
      <c r="AX97" s="46">
        <v>46.7</v>
      </c>
      <c r="AY97" s="46">
        <v>54.8</v>
      </c>
      <c r="AZ97" s="46">
        <v>58.2</v>
      </c>
      <c r="BA97" s="46">
        <v>55.4</v>
      </c>
      <c r="BB97" s="46">
        <v>47</v>
      </c>
      <c r="BC97" s="46">
        <v>35.4</v>
      </c>
      <c r="BD97" s="46">
        <v>23.8</v>
      </c>
      <c r="BE97" s="46">
        <v>14.7</v>
      </c>
      <c r="BF97" s="46">
        <v>11.6</v>
      </c>
      <c r="BG97" s="27"/>
      <c r="BH97" s="66">
        <v>0.54166666666666696</v>
      </c>
      <c r="BI97" s="46">
        <v>17.100000000000001</v>
      </c>
      <c r="BJ97" s="46">
        <v>26.4</v>
      </c>
      <c r="BK97" s="46">
        <v>36.799999999999997</v>
      </c>
      <c r="BL97" s="46">
        <v>47.9</v>
      </c>
      <c r="BM97" s="46">
        <v>55.9</v>
      </c>
      <c r="BN97" s="46">
        <v>59.4</v>
      </c>
      <c r="BO97" s="46">
        <v>56.8</v>
      </c>
      <c r="BP97" s="46">
        <v>48.5</v>
      </c>
      <c r="BQ97" s="46">
        <v>36.799999999999997</v>
      </c>
      <c r="BR97" s="46">
        <v>25.2</v>
      </c>
      <c r="BS97" s="46">
        <v>16.2</v>
      </c>
      <c r="BT97" s="46">
        <v>13.2</v>
      </c>
      <c r="BU97" s="27"/>
      <c r="BV97" s="66">
        <v>0.54166666666666696</v>
      </c>
      <c r="BW97" s="46">
        <v>20.3</v>
      </c>
      <c r="BX97" s="46">
        <v>29.6</v>
      </c>
      <c r="BY97" s="46">
        <v>40.4</v>
      </c>
      <c r="BZ97" s="46">
        <v>51.3</v>
      </c>
      <c r="CA97" s="46">
        <v>59.1</v>
      </c>
      <c r="CB97" s="46">
        <v>62.4</v>
      </c>
      <c r="CC97" s="46">
        <v>59.8</v>
      </c>
      <c r="CD97" s="46">
        <v>51.4</v>
      </c>
      <c r="CE97" s="46">
        <v>39.700000000000003</v>
      </c>
      <c r="CF97" s="46">
        <v>28.1</v>
      </c>
      <c r="CG97" s="46">
        <v>19.3</v>
      </c>
      <c r="CH97" s="46">
        <v>16.5</v>
      </c>
      <c r="CI97" s="27"/>
      <c r="CJ97" s="66">
        <v>0.54166666666666696</v>
      </c>
      <c r="CK97" s="46">
        <v>13.2</v>
      </c>
      <c r="CL97" s="46">
        <v>22.5</v>
      </c>
      <c r="CM97" s="46">
        <v>33.4</v>
      </c>
      <c r="CN97" s="46">
        <v>44.6</v>
      </c>
      <c r="CO97" s="46">
        <v>52.6</v>
      </c>
      <c r="CP97" s="46">
        <v>55.9</v>
      </c>
      <c r="CQ97" s="46">
        <v>53.1</v>
      </c>
      <c r="CR97" s="46">
        <v>44.7</v>
      </c>
      <c r="CS97" s="46">
        <v>33</v>
      </c>
      <c r="CT97" s="46">
        <v>21.4</v>
      </c>
      <c r="CU97" s="46">
        <v>12.5</v>
      </c>
      <c r="CV97" s="46">
        <v>9.5</v>
      </c>
      <c r="CW97" s="31"/>
      <c r="DL97" s="66">
        <v>0.54166666666666696</v>
      </c>
      <c r="DM97" s="46">
        <v>16</v>
      </c>
      <c r="DN97" s="46">
        <v>25.3</v>
      </c>
      <c r="DO97" s="46">
        <v>35.799999999999997</v>
      </c>
      <c r="DP97" s="46">
        <v>46.8</v>
      </c>
      <c r="DQ97" s="46">
        <v>54.8</v>
      </c>
      <c r="DR97" s="46">
        <v>58.3</v>
      </c>
      <c r="DS97" s="46">
        <v>55.7</v>
      </c>
      <c r="DT97" s="46">
        <v>47.4</v>
      </c>
      <c r="DU97" s="46">
        <v>35.700000000000003</v>
      </c>
      <c r="DV97" s="46">
        <v>24.1</v>
      </c>
      <c r="DW97" s="46">
        <v>15.1</v>
      </c>
      <c r="DX97" s="46">
        <v>12.1</v>
      </c>
      <c r="DY97" s="31"/>
      <c r="DZ97" s="66">
        <v>0.54166666666666696</v>
      </c>
      <c r="EA97" s="90">
        <v>13.9</v>
      </c>
      <c r="EB97" s="77">
        <v>23.1</v>
      </c>
      <c r="EC97" s="87">
        <v>34.1</v>
      </c>
      <c r="ED97" s="77">
        <v>45.3</v>
      </c>
      <c r="EE97" s="87">
        <v>53.4</v>
      </c>
      <c r="EF97" s="87">
        <v>56.7</v>
      </c>
      <c r="EG97" s="77">
        <v>53.9</v>
      </c>
      <c r="EH97" s="87">
        <v>45.4</v>
      </c>
      <c r="EI97" s="87">
        <v>33.799999999999997</v>
      </c>
      <c r="EJ97" s="87">
        <v>22.2</v>
      </c>
      <c r="EK97" s="87">
        <v>13.2</v>
      </c>
      <c r="EL97" s="87">
        <v>10.199999999999999</v>
      </c>
      <c r="EM97" s="31"/>
      <c r="EN97" s="27"/>
      <c r="EO97" s="66">
        <v>0.54166666666666696</v>
      </c>
      <c r="EP97" s="46">
        <v>16.399999999999999</v>
      </c>
      <c r="EQ97" s="46">
        <v>25.7</v>
      </c>
      <c r="ER97" s="46">
        <v>36</v>
      </c>
      <c r="ES97" s="46">
        <v>46.9</v>
      </c>
      <c r="ET97" s="46">
        <v>54.7</v>
      </c>
      <c r="EU97" s="46">
        <v>58.2</v>
      </c>
      <c r="EV97" s="46">
        <v>55.8</v>
      </c>
      <c r="EW97" s="46">
        <v>47.5</v>
      </c>
      <c r="EX97" s="46">
        <v>35.9</v>
      </c>
      <c r="EY97" s="46">
        <v>24.3</v>
      </c>
      <c r="EZ97" s="46">
        <v>15.4</v>
      </c>
      <c r="FA97" s="46">
        <v>12.5</v>
      </c>
      <c r="FC97" s="66">
        <v>0.54166666666666696</v>
      </c>
      <c r="FD97" s="46">
        <v>9.5</v>
      </c>
      <c r="FE97" s="46">
        <v>18.8</v>
      </c>
      <c r="FF97" s="46">
        <v>29.4</v>
      </c>
      <c r="FG97" s="46">
        <v>40.6</v>
      </c>
      <c r="FH97" s="46">
        <v>48.7</v>
      </c>
      <c r="FI97" s="46">
        <v>52.1</v>
      </c>
      <c r="FJ97" s="46">
        <v>49.4</v>
      </c>
      <c r="FK97" s="46">
        <v>41.1</v>
      </c>
      <c r="FL97" s="46">
        <v>29.4</v>
      </c>
      <c r="FM97" s="46">
        <v>17.8</v>
      </c>
      <c r="FN97" s="46">
        <v>8.8000000000000007</v>
      </c>
      <c r="FO97" s="46">
        <v>5.8</v>
      </c>
      <c r="FQ97" s="66">
        <v>0.54166666666666696</v>
      </c>
      <c r="FR97" s="46">
        <v>18.2</v>
      </c>
      <c r="FS97" s="46">
        <v>27.5</v>
      </c>
      <c r="FT97" s="46">
        <v>37.9</v>
      </c>
      <c r="FU97" s="46">
        <v>48.8</v>
      </c>
      <c r="FV97" s="46">
        <v>56.7</v>
      </c>
      <c r="FW97" s="46">
        <v>60.2</v>
      </c>
      <c r="FX97" s="46">
        <v>57.7</v>
      </c>
      <c r="FY97" s="46">
        <v>49.4</v>
      </c>
      <c r="FZ97" s="46">
        <v>37.799999999999997</v>
      </c>
      <c r="GA97" s="46">
        <v>26.2</v>
      </c>
      <c r="GB97" s="46">
        <v>17.2</v>
      </c>
      <c r="GC97" s="46">
        <v>14.3</v>
      </c>
      <c r="GE97" s="66">
        <v>0.54166666666666696</v>
      </c>
      <c r="GF97" s="46">
        <v>14.7</v>
      </c>
      <c r="GG97" s="46">
        <v>24</v>
      </c>
      <c r="GH97" s="46">
        <v>34.700000000000003</v>
      </c>
      <c r="GI97" s="46">
        <v>46.1</v>
      </c>
      <c r="GJ97" s="46">
        <v>54.3</v>
      </c>
      <c r="GK97" s="46">
        <v>57.6</v>
      </c>
      <c r="GL97" s="46">
        <v>54.8</v>
      </c>
      <c r="GM97" s="46">
        <v>46.4</v>
      </c>
      <c r="GN97" s="46">
        <v>34.799999999999997</v>
      </c>
      <c r="GO97" s="46">
        <v>23.2</v>
      </c>
      <c r="GP97" s="46">
        <v>14.2</v>
      </c>
      <c r="GQ97" s="46">
        <v>11</v>
      </c>
      <c r="GS97" s="66">
        <v>0.54166666666666696</v>
      </c>
      <c r="GT97" s="46">
        <v>13.6</v>
      </c>
      <c r="GU97" s="46">
        <v>22.9</v>
      </c>
      <c r="GV97" s="46">
        <v>33.6</v>
      </c>
      <c r="GW97" s="46">
        <v>44.9</v>
      </c>
      <c r="GX97" s="46">
        <v>53</v>
      </c>
      <c r="GY97" s="46">
        <v>56.4</v>
      </c>
      <c r="GZ97" s="46">
        <v>53.6</v>
      </c>
      <c r="HA97" s="46">
        <v>45.2</v>
      </c>
      <c r="HB97" s="46">
        <v>33.6</v>
      </c>
      <c r="HC97" s="46">
        <v>22</v>
      </c>
      <c r="HD97" s="46">
        <v>12.9</v>
      </c>
      <c r="HE97" s="46">
        <v>9.8000000000000007</v>
      </c>
    </row>
    <row r="98" spans="4:213" ht="15.75" thickBot="1" x14ac:dyDescent="0.3">
      <c r="D98" s="239">
        <v>0.58333333333333304</v>
      </c>
      <c r="E98" s="248">
        <v>11.4</v>
      </c>
      <c r="F98" s="248">
        <v>20.6</v>
      </c>
      <c r="G98" s="248">
        <v>30.6</v>
      </c>
      <c r="H98" s="248">
        <v>41</v>
      </c>
      <c r="I98" s="248">
        <v>48.6</v>
      </c>
      <c r="J98" s="248">
        <v>52.1</v>
      </c>
      <c r="K98" s="248">
        <v>49.9</v>
      </c>
      <c r="L98" s="248">
        <v>41.8</v>
      </c>
      <c r="M98" s="248">
        <v>30.3</v>
      </c>
      <c r="N98" s="248">
        <v>18.8</v>
      </c>
      <c r="O98" s="248">
        <v>10</v>
      </c>
      <c r="P98" s="248">
        <v>7.4</v>
      </c>
      <c r="Q98" s="31"/>
      <c r="R98" s="66">
        <v>0.58333333333333304</v>
      </c>
      <c r="S98" s="46">
        <v>10.3</v>
      </c>
      <c r="T98" s="46">
        <v>19.5</v>
      </c>
      <c r="U98" s="46">
        <v>29.5</v>
      </c>
      <c r="V98" s="46">
        <v>39.9</v>
      </c>
      <c r="W98" s="46">
        <v>47.5</v>
      </c>
      <c r="X98" s="46">
        <v>50.9</v>
      </c>
      <c r="Y98" s="46">
        <v>48.5</v>
      </c>
      <c r="Z98" s="46">
        <v>40.4</v>
      </c>
      <c r="AA98" s="46">
        <v>28.8</v>
      </c>
      <c r="AB98" s="46">
        <v>17.3</v>
      </c>
      <c r="AC98" s="46">
        <v>8.6999999999999993</v>
      </c>
      <c r="AD98" s="46">
        <v>6.1</v>
      </c>
      <c r="AE98" s="27"/>
      <c r="AF98" s="66">
        <v>0.58333333333333304</v>
      </c>
      <c r="AG98" s="46">
        <v>13.7</v>
      </c>
      <c r="AH98" s="46">
        <v>22.8</v>
      </c>
      <c r="AI98" s="46">
        <v>32.700000000000003</v>
      </c>
      <c r="AJ98" s="46">
        <v>43</v>
      </c>
      <c r="AK98" s="46">
        <v>50.4</v>
      </c>
      <c r="AL98" s="46">
        <v>53.8</v>
      </c>
      <c r="AM98" s="46">
        <v>51.6</v>
      </c>
      <c r="AN98" s="46">
        <v>43.7</v>
      </c>
      <c r="AO98" s="46">
        <v>32.1</v>
      </c>
      <c r="AP98" s="46">
        <v>20.7</v>
      </c>
      <c r="AQ98" s="46">
        <v>12</v>
      </c>
      <c r="AR98" s="46">
        <v>9.5</v>
      </c>
      <c r="AT98" s="66">
        <v>0.58333333333333304</v>
      </c>
      <c r="AU98" s="46">
        <v>13.4</v>
      </c>
      <c r="AV98" s="46">
        <v>22.6</v>
      </c>
      <c r="AW98" s="46">
        <v>32.700000000000003</v>
      </c>
      <c r="AX98" s="46">
        <v>43.2</v>
      </c>
      <c r="AY98" s="46">
        <v>50.8</v>
      </c>
      <c r="AZ98" s="46">
        <v>54.2</v>
      </c>
      <c r="BA98" s="46">
        <v>51.8</v>
      </c>
      <c r="BB98" s="46">
        <v>43.7</v>
      </c>
      <c r="BC98" s="46">
        <v>32.1</v>
      </c>
      <c r="BD98" s="46">
        <v>20.6</v>
      </c>
      <c r="BE98" s="46">
        <v>11.9</v>
      </c>
      <c r="BF98" s="46">
        <v>9.3000000000000007</v>
      </c>
      <c r="BG98" s="27"/>
      <c r="BH98" s="66">
        <v>0.58333333333333304</v>
      </c>
      <c r="BI98" s="46">
        <v>14.4</v>
      </c>
      <c r="BJ98" s="46">
        <v>23.5</v>
      </c>
      <c r="BK98" s="46">
        <v>33.299999999999997</v>
      </c>
      <c r="BL98" s="46">
        <v>43.4</v>
      </c>
      <c r="BM98" s="46">
        <v>50.7</v>
      </c>
      <c r="BN98" s="46">
        <v>54.1</v>
      </c>
      <c r="BO98" s="46">
        <v>52</v>
      </c>
      <c r="BP98" s="46">
        <v>44.1</v>
      </c>
      <c r="BQ98" s="46">
        <v>32.6</v>
      </c>
      <c r="BR98" s="46">
        <v>21.2</v>
      </c>
      <c r="BS98" s="46">
        <v>12.6</v>
      </c>
      <c r="BT98" s="46">
        <v>10.1</v>
      </c>
      <c r="BU98" s="27"/>
      <c r="BV98" s="66">
        <v>0.58333333333333304</v>
      </c>
      <c r="BW98" s="46">
        <v>17.399999999999999</v>
      </c>
      <c r="BX98" s="46">
        <v>26.4</v>
      </c>
      <c r="BY98" s="46">
        <v>36.4</v>
      </c>
      <c r="BZ98" s="46">
        <v>46.2</v>
      </c>
      <c r="CA98" s="46">
        <v>53.1</v>
      </c>
      <c r="CB98" s="46">
        <v>56.4</v>
      </c>
      <c r="CC98" s="46">
        <v>54.3</v>
      </c>
      <c r="CD98" s="46">
        <v>46.5</v>
      </c>
      <c r="CE98" s="46">
        <v>35</v>
      </c>
      <c r="CF98" s="46">
        <v>23.7</v>
      </c>
      <c r="CG98" s="46">
        <v>15.4</v>
      </c>
      <c r="CH98" s="46">
        <v>13.2</v>
      </c>
      <c r="CI98" s="27"/>
      <c r="CJ98" s="66">
        <v>0.58333333333333304</v>
      </c>
      <c r="CK98" s="46">
        <v>11</v>
      </c>
      <c r="CL98" s="46">
        <v>20.100000000000001</v>
      </c>
      <c r="CM98" s="46">
        <v>30.5</v>
      </c>
      <c r="CN98" s="46">
        <v>40.9</v>
      </c>
      <c r="CO98" s="46">
        <v>48.4</v>
      </c>
      <c r="CP98" s="46">
        <v>51.7</v>
      </c>
      <c r="CQ98" s="46">
        <v>49.3</v>
      </c>
      <c r="CR98" s="46">
        <v>41.1</v>
      </c>
      <c r="CS98" s="46">
        <v>29.5</v>
      </c>
      <c r="CT98" s="46">
        <v>18</v>
      </c>
      <c r="CU98" s="46">
        <v>9.4</v>
      </c>
      <c r="CV98" s="46">
        <v>6.9</v>
      </c>
      <c r="CW98" s="31"/>
      <c r="DL98" s="66">
        <v>0.58333333333333304</v>
      </c>
      <c r="DM98" s="46">
        <v>13.3</v>
      </c>
      <c r="DN98" s="46">
        <v>22.4</v>
      </c>
      <c r="DO98" s="46">
        <v>32.200000000000003</v>
      </c>
      <c r="DP98" s="46">
        <v>42.3</v>
      </c>
      <c r="DQ98" s="46">
        <v>49.6</v>
      </c>
      <c r="DR98" s="46">
        <v>53.1</v>
      </c>
      <c r="DS98" s="46">
        <v>50.9</v>
      </c>
      <c r="DT98" s="46">
        <v>43</v>
      </c>
      <c r="DU98" s="46">
        <v>31.5</v>
      </c>
      <c r="DV98" s="46">
        <v>20.100000000000001</v>
      </c>
      <c r="DW98" s="46">
        <v>11.5</v>
      </c>
      <c r="DX98" s="46">
        <v>9</v>
      </c>
      <c r="DY98" s="31"/>
      <c r="DZ98" s="66">
        <v>0.58333333333333304</v>
      </c>
      <c r="EA98" s="90">
        <v>11.7</v>
      </c>
      <c r="EB98" s="77">
        <v>20.9</v>
      </c>
      <c r="EC98" s="87">
        <v>31.3</v>
      </c>
      <c r="ED98" s="77">
        <v>41.7</v>
      </c>
      <c r="EE98" s="87">
        <v>49.3</v>
      </c>
      <c r="EF98" s="87">
        <v>52.6</v>
      </c>
      <c r="EG98" s="77">
        <v>50.2</v>
      </c>
      <c r="EH98" s="87">
        <v>42</v>
      </c>
      <c r="EI98" s="87">
        <v>30.4</v>
      </c>
      <c r="EJ98" s="87">
        <v>18.899999999999999</v>
      </c>
      <c r="EK98" s="87">
        <v>10.3</v>
      </c>
      <c r="EL98" s="87">
        <v>7.7</v>
      </c>
      <c r="EM98" s="31"/>
      <c r="EN98" s="27"/>
      <c r="EO98" s="66">
        <v>0.58333333333333304</v>
      </c>
      <c r="EP98" s="46">
        <v>13.2</v>
      </c>
      <c r="EQ98" s="46">
        <v>22.3</v>
      </c>
      <c r="ER98" s="46">
        <v>31.9</v>
      </c>
      <c r="ES98" s="46">
        <v>41.8</v>
      </c>
      <c r="ET98" s="46">
        <v>48.9</v>
      </c>
      <c r="EU98" s="46">
        <v>52.3</v>
      </c>
      <c r="EV98" s="46">
        <v>50.3</v>
      </c>
      <c r="EW98" s="46">
        <v>42.5</v>
      </c>
      <c r="EX98" s="46">
        <v>31.1</v>
      </c>
      <c r="EY98" s="46">
        <v>19.8</v>
      </c>
      <c r="EZ98" s="46">
        <v>11.3</v>
      </c>
      <c r="FA98" s="46">
        <v>9</v>
      </c>
      <c r="FC98" s="66">
        <v>0.58333333333333304</v>
      </c>
      <c r="FD98" s="46">
        <v>7.3</v>
      </c>
      <c r="FE98" s="46">
        <v>16.5</v>
      </c>
      <c r="FF98" s="46">
        <v>26.6</v>
      </c>
      <c r="FG98" s="46">
        <v>37.200000000000003</v>
      </c>
      <c r="FH98" s="46">
        <v>44.9</v>
      </c>
      <c r="FI98" s="46">
        <v>48.3</v>
      </c>
      <c r="FJ98" s="46">
        <v>45.9</v>
      </c>
      <c r="FK98" s="46">
        <v>37.700000000000003</v>
      </c>
      <c r="FL98" s="46">
        <v>26.1</v>
      </c>
      <c r="FM98" s="46">
        <v>14.6</v>
      </c>
      <c r="FN98" s="46">
        <v>5.9</v>
      </c>
      <c r="FO98" s="46">
        <v>3.3</v>
      </c>
      <c r="FQ98" s="66">
        <v>0.58333333333333304</v>
      </c>
      <c r="FR98" s="46">
        <v>15.1</v>
      </c>
      <c r="FS98" s="46">
        <v>24.2</v>
      </c>
      <c r="FT98" s="46">
        <v>33.799999999999997</v>
      </c>
      <c r="FU98" s="46">
        <v>43.7</v>
      </c>
      <c r="FV98" s="46">
        <v>50.8</v>
      </c>
      <c r="FW98" s="46">
        <v>54.2</v>
      </c>
      <c r="FX98" s="46">
        <v>52.3</v>
      </c>
      <c r="FY98" s="46">
        <v>44.5</v>
      </c>
      <c r="FZ98" s="46">
        <v>33.1</v>
      </c>
      <c r="GA98" s="46">
        <v>21.7</v>
      </c>
      <c r="GB98" s="46">
        <v>13.3</v>
      </c>
      <c r="GC98" s="46">
        <v>10.9</v>
      </c>
      <c r="GE98" s="66">
        <v>0.58333333333333304</v>
      </c>
      <c r="GF98" s="46">
        <v>13</v>
      </c>
      <c r="GG98" s="46">
        <v>22.2</v>
      </c>
      <c r="GH98" s="46">
        <v>32.4</v>
      </c>
      <c r="GI98" s="46">
        <v>43</v>
      </c>
      <c r="GJ98" s="46">
        <v>50.7</v>
      </c>
      <c r="GK98" s="46">
        <v>54.1</v>
      </c>
      <c r="GL98" s="46">
        <v>51.7</v>
      </c>
      <c r="GM98" s="46">
        <v>43.5</v>
      </c>
      <c r="GN98" s="46">
        <v>31.8</v>
      </c>
      <c r="GO98" s="46">
        <v>20.3</v>
      </c>
      <c r="GP98" s="46">
        <v>11.5</v>
      </c>
      <c r="GQ98" s="46">
        <v>8.8000000000000007</v>
      </c>
      <c r="GS98" s="66">
        <v>0.58333333333333304</v>
      </c>
      <c r="GT98" s="46">
        <v>11.6</v>
      </c>
      <c r="GU98" s="46">
        <v>20.9</v>
      </c>
      <c r="GV98" s="46">
        <v>31</v>
      </c>
      <c r="GW98" s="46">
        <v>41.6</v>
      </c>
      <c r="GX98" s="46">
        <v>49.2</v>
      </c>
      <c r="GY98" s="46">
        <v>52.6</v>
      </c>
      <c r="GZ98" s="46">
        <v>50.2</v>
      </c>
      <c r="HA98" s="46">
        <v>42</v>
      </c>
      <c r="HB98" s="46">
        <v>30.4</v>
      </c>
      <c r="HC98" s="46">
        <v>18.899999999999999</v>
      </c>
      <c r="HD98" s="46">
        <v>10.199999999999999</v>
      </c>
      <c r="HE98" s="46">
        <v>7.5</v>
      </c>
    </row>
    <row r="99" spans="4:213" ht="15.75" thickBot="1" x14ac:dyDescent="0.3">
      <c r="D99" s="239">
        <v>0.625</v>
      </c>
      <c r="E99" s="248">
        <v>7.3</v>
      </c>
      <c r="F99" s="248">
        <v>16.2</v>
      </c>
      <c r="G99" s="248">
        <v>25.5</v>
      </c>
      <c r="H99" s="248">
        <v>35.1</v>
      </c>
      <c r="I99" s="248">
        <v>42.2</v>
      </c>
      <c r="J99" s="248">
        <v>45.6</v>
      </c>
      <c r="K99" s="248">
        <v>43.7</v>
      </c>
      <c r="L99" s="248">
        <v>36</v>
      </c>
      <c r="M99" s="248">
        <v>24.7</v>
      </c>
      <c r="N99" s="248">
        <v>13.5</v>
      </c>
      <c r="O99" s="248">
        <v>5.2</v>
      </c>
      <c r="P99" s="248">
        <v>3.1</v>
      </c>
      <c r="Q99" s="31"/>
      <c r="R99" s="66">
        <v>0.625</v>
      </c>
      <c r="S99" s="46">
        <v>6.2</v>
      </c>
      <c r="T99" s="46">
        <v>15.1</v>
      </c>
      <c r="U99" s="46">
        <v>24.5</v>
      </c>
      <c r="V99" s="46">
        <v>34.1</v>
      </c>
      <c r="W99" s="46">
        <v>41.2</v>
      </c>
      <c r="X99" s="46">
        <v>44.6</v>
      </c>
      <c r="Y99" s="46">
        <v>42.5</v>
      </c>
      <c r="Z99" s="46">
        <v>34.700000000000003</v>
      </c>
      <c r="AA99" s="46">
        <v>23.3</v>
      </c>
      <c r="AB99" s="46">
        <v>12.1</v>
      </c>
      <c r="AC99" s="46">
        <v>3.9</v>
      </c>
      <c r="AD99" s="46">
        <v>1.9</v>
      </c>
      <c r="AE99" s="27"/>
      <c r="AF99" s="66">
        <v>0.625</v>
      </c>
      <c r="AG99" s="46">
        <v>9.1999999999999993</v>
      </c>
      <c r="AH99" s="46">
        <v>18</v>
      </c>
      <c r="AI99" s="46">
        <v>27.2</v>
      </c>
      <c r="AJ99" s="46">
        <v>36.5</v>
      </c>
      <c r="AK99" s="46">
        <v>43.3</v>
      </c>
      <c r="AL99" s="46">
        <v>46.7</v>
      </c>
      <c r="AM99" s="46">
        <v>44.8</v>
      </c>
      <c r="AN99" s="46">
        <v>37.299999999999997</v>
      </c>
      <c r="AO99" s="46">
        <v>26.1</v>
      </c>
      <c r="AP99" s="46">
        <v>15</v>
      </c>
      <c r="AQ99" s="46">
        <v>6.8</v>
      </c>
      <c r="AR99" s="46">
        <v>4.8</v>
      </c>
      <c r="AT99" s="66">
        <v>0.625</v>
      </c>
      <c r="AU99" s="46">
        <v>9.4</v>
      </c>
      <c r="AV99" s="46">
        <v>18.399999999999999</v>
      </c>
      <c r="AW99" s="46">
        <v>27.8</v>
      </c>
      <c r="AX99" s="46">
        <v>37.299999999999997</v>
      </c>
      <c r="AY99" s="46">
        <v>44.3</v>
      </c>
      <c r="AZ99" s="46">
        <v>47.7</v>
      </c>
      <c r="BA99" s="46">
        <v>45.7</v>
      </c>
      <c r="BB99" s="46">
        <v>38</v>
      </c>
      <c r="BC99" s="46">
        <v>26.6</v>
      </c>
      <c r="BD99" s="46">
        <v>15.4</v>
      </c>
      <c r="BE99" s="46">
        <v>7.2</v>
      </c>
      <c r="BF99" s="46">
        <v>5.0999999999999996</v>
      </c>
      <c r="BG99" s="27"/>
      <c r="BH99" s="66">
        <v>0.625</v>
      </c>
      <c r="BI99" s="46">
        <v>9.6999999999999993</v>
      </c>
      <c r="BJ99" s="46">
        <v>18.399999999999999</v>
      </c>
      <c r="BK99" s="46">
        <v>27.4</v>
      </c>
      <c r="BL99" s="46">
        <v>36.6</v>
      </c>
      <c r="BM99" s="46">
        <v>43.2</v>
      </c>
      <c r="BN99" s="46">
        <v>46.6</v>
      </c>
      <c r="BO99" s="46">
        <v>44.8</v>
      </c>
      <c r="BP99" s="46">
        <v>37.4</v>
      </c>
      <c r="BQ99" s="46">
        <v>26.3</v>
      </c>
      <c r="BR99" s="46">
        <v>15.2</v>
      </c>
      <c r="BS99" s="46">
        <v>7.2</v>
      </c>
      <c r="BT99" s="46">
        <v>5.2</v>
      </c>
      <c r="BU99" s="27"/>
      <c r="BV99" s="66">
        <v>0.625</v>
      </c>
      <c r="BW99" s="46">
        <v>12.3</v>
      </c>
      <c r="BX99" s="46">
        <v>20.9</v>
      </c>
      <c r="BY99" s="46">
        <v>30</v>
      </c>
      <c r="BZ99" s="46">
        <v>38.6</v>
      </c>
      <c r="CA99" s="46">
        <v>44.9</v>
      </c>
      <c r="CB99" s="46">
        <v>48</v>
      </c>
      <c r="CC99" s="46">
        <v>46.3</v>
      </c>
      <c r="CD99" s="46">
        <v>39.1</v>
      </c>
      <c r="CE99" s="46">
        <v>28.1</v>
      </c>
      <c r="CF99" s="46">
        <v>17.3</v>
      </c>
      <c r="CG99" s="46">
        <v>9.5</v>
      </c>
      <c r="CH99" s="46">
        <v>7.9</v>
      </c>
      <c r="CI99" s="27"/>
      <c r="CJ99" s="66">
        <v>0.625</v>
      </c>
      <c r="CK99" s="46">
        <v>6.9</v>
      </c>
      <c r="CL99" s="46">
        <v>15.7</v>
      </c>
      <c r="CM99" s="46">
        <v>25.4</v>
      </c>
      <c r="CN99" s="46">
        <v>35</v>
      </c>
      <c r="CO99" s="46">
        <v>42</v>
      </c>
      <c r="CP99" s="46">
        <v>45.3</v>
      </c>
      <c r="CQ99" s="46">
        <v>43.2</v>
      </c>
      <c r="CR99" s="46">
        <v>35.4</v>
      </c>
      <c r="CS99" s="46">
        <v>24</v>
      </c>
      <c r="CT99" s="46">
        <v>12.8</v>
      </c>
      <c r="CU99" s="46">
        <v>4.7</v>
      </c>
      <c r="CV99" s="46">
        <v>2.7</v>
      </c>
      <c r="CW99" s="31"/>
      <c r="DL99" s="66">
        <v>0.625</v>
      </c>
      <c r="DM99" s="46">
        <v>8.6</v>
      </c>
      <c r="DN99" s="46">
        <v>17.3</v>
      </c>
      <c r="DO99" s="46">
        <v>26.4</v>
      </c>
      <c r="DP99" s="46">
        <v>35.6</v>
      </c>
      <c r="DQ99" s="46">
        <v>42.3</v>
      </c>
      <c r="DR99" s="46">
        <v>45.7</v>
      </c>
      <c r="DS99" s="46">
        <v>43.9</v>
      </c>
      <c r="DT99" s="46">
        <v>36.4</v>
      </c>
      <c r="DU99" s="46">
        <v>25.2</v>
      </c>
      <c r="DV99" s="46">
        <v>14.2</v>
      </c>
      <c r="DW99" s="46">
        <v>6.1</v>
      </c>
      <c r="DX99" s="46">
        <v>4.2</v>
      </c>
      <c r="DY99" s="31"/>
      <c r="DZ99" s="66">
        <v>0.625</v>
      </c>
      <c r="EA99" s="90">
        <v>7.7</v>
      </c>
      <c r="EB99" s="77">
        <v>16.600000000000001</v>
      </c>
      <c r="EC99" s="87">
        <v>26.3</v>
      </c>
      <c r="ED99" s="77">
        <v>35.9</v>
      </c>
      <c r="EE99" s="87">
        <v>42.9</v>
      </c>
      <c r="EF99" s="87">
        <v>46.2</v>
      </c>
      <c r="EG99" s="77">
        <v>44.1</v>
      </c>
      <c r="EH99" s="87">
        <v>36.299999999999997</v>
      </c>
      <c r="EI99" s="87">
        <v>24.9</v>
      </c>
      <c r="EJ99" s="87">
        <v>13.7</v>
      </c>
      <c r="EK99" s="87">
        <v>5.6</v>
      </c>
      <c r="EL99" s="87">
        <v>3.5</v>
      </c>
      <c r="EM99" s="31"/>
      <c r="EN99" s="27"/>
      <c r="EO99" s="66">
        <v>0.625</v>
      </c>
      <c r="EP99" s="46">
        <v>8.1</v>
      </c>
      <c r="EQ99" s="46">
        <v>16.8</v>
      </c>
      <c r="ER99" s="46">
        <v>25.6</v>
      </c>
      <c r="ES99" s="46">
        <v>34.6</v>
      </c>
      <c r="ET99" s="46">
        <v>41.2</v>
      </c>
      <c r="EU99" s="46">
        <v>44.5</v>
      </c>
      <c r="EV99" s="46">
        <v>42.8</v>
      </c>
      <c r="EW99" s="46">
        <v>35.4</v>
      </c>
      <c r="EX99" s="46">
        <v>24.4</v>
      </c>
      <c r="EY99" s="46">
        <v>13.4</v>
      </c>
      <c r="EZ99" s="46">
        <v>5.5</v>
      </c>
      <c r="FA99" s="46">
        <v>3.7</v>
      </c>
      <c r="FC99" s="66">
        <v>0.625</v>
      </c>
      <c r="FD99" s="46">
        <v>3.5</v>
      </c>
      <c r="FE99" s="46">
        <v>12.4</v>
      </c>
      <c r="FF99" s="46">
        <v>22</v>
      </c>
      <c r="FG99" s="46">
        <v>31.9</v>
      </c>
      <c r="FH99" s="46">
        <v>39.200000000000003</v>
      </c>
      <c r="FI99" s="46">
        <v>42.6</v>
      </c>
      <c r="FJ99" s="46">
        <v>40.4</v>
      </c>
      <c r="FK99" s="46">
        <v>32.5</v>
      </c>
      <c r="FL99" s="46">
        <v>21.1</v>
      </c>
      <c r="FM99" s="46">
        <v>9.8000000000000007</v>
      </c>
      <c r="FN99" s="46">
        <v>1.6</v>
      </c>
      <c r="FO99" s="46"/>
      <c r="FQ99" s="66">
        <v>0.625</v>
      </c>
      <c r="FR99" s="46">
        <v>10.1</v>
      </c>
      <c r="FS99" s="46">
        <v>18.7</v>
      </c>
      <c r="FT99" s="46">
        <v>27.5</v>
      </c>
      <c r="FU99" s="46">
        <v>36.4</v>
      </c>
      <c r="FV99" s="46">
        <v>42.9</v>
      </c>
      <c r="FW99" s="46">
        <v>46.2</v>
      </c>
      <c r="FX99" s="46">
        <v>44.5</v>
      </c>
      <c r="FY99" s="46">
        <v>37.299999999999997</v>
      </c>
      <c r="FZ99" s="46">
        <v>26.3</v>
      </c>
      <c r="GA99" s="46">
        <v>15.3</v>
      </c>
      <c r="GB99" s="46">
        <v>7.4</v>
      </c>
      <c r="GC99" s="46">
        <v>5.6</v>
      </c>
      <c r="GE99" s="66">
        <v>0.625</v>
      </c>
      <c r="GF99" s="46">
        <v>9.3000000000000007</v>
      </c>
      <c r="GG99" s="46">
        <v>18.2</v>
      </c>
      <c r="GH99" s="46">
        <v>27.7</v>
      </c>
      <c r="GI99" s="46">
        <v>37.5</v>
      </c>
      <c r="GJ99" s="46">
        <v>44.6</v>
      </c>
      <c r="GK99" s="46">
        <v>47.9</v>
      </c>
      <c r="GL99" s="46">
        <v>45.9</v>
      </c>
      <c r="GM99" s="46">
        <v>38.1</v>
      </c>
      <c r="GN99" s="46">
        <v>26.7</v>
      </c>
      <c r="GO99" s="46">
        <v>15.4</v>
      </c>
      <c r="GP99" s="46">
        <v>7.1</v>
      </c>
      <c r="GQ99" s="46">
        <v>4.9000000000000004</v>
      </c>
      <c r="GS99" s="66">
        <v>0.625</v>
      </c>
      <c r="GT99" s="46">
        <v>7.8</v>
      </c>
      <c r="GU99" s="46">
        <v>16.8</v>
      </c>
      <c r="GV99" s="46">
        <v>26.3</v>
      </c>
      <c r="GW99" s="46">
        <v>36</v>
      </c>
      <c r="GX99" s="46">
        <v>43.1</v>
      </c>
      <c r="GY99" s="46">
        <v>46.5</v>
      </c>
      <c r="GZ99" s="46">
        <v>44.4</v>
      </c>
      <c r="HA99" s="46">
        <v>36.6</v>
      </c>
      <c r="HB99" s="46">
        <v>25.2</v>
      </c>
      <c r="HC99" s="46">
        <v>13.9</v>
      </c>
      <c r="HD99" s="46">
        <v>5.6</v>
      </c>
      <c r="HE99" s="46">
        <v>3.5</v>
      </c>
    </row>
    <row r="100" spans="4:213" ht="15.75" thickBot="1" x14ac:dyDescent="0.3">
      <c r="D100" s="239">
        <v>0.66666666666666696</v>
      </c>
      <c r="E100" s="248">
        <v>1.8</v>
      </c>
      <c r="F100" s="248">
        <v>10.199999999999999</v>
      </c>
      <c r="G100" s="248">
        <v>18.899999999999999</v>
      </c>
      <c r="H100" s="248">
        <v>27.8</v>
      </c>
      <c r="I100" s="248">
        <v>34.5</v>
      </c>
      <c r="J100" s="248">
        <v>37.9</v>
      </c>
      <c r="K100" s="248">
        <v>36.1</v>
      </c>
      <c r="L100" s="248">
        <v>28.8</v>
      </c>
      <c r="M100" s="248">
        <v>17.7</v>
      </c>
      <c r="N100" s="248">
        <v>6.8</v>
      </c>
      <c r="O100" s="248"/>
      <c r="P100" s="248"/>
      <c r="Q100" s="31"/>
      <c r="R100" s="66">
        <v>0.66666666666666696</v>
      </c>
      <c r="S100" s="46">
        <v>0.8</v>
      </c>
      <c r="T100" s="46">
        <v>9.1</v>
      </c>
      <c r="U100" s="46">
        <v>18</v>
      </c>
      <c r="V100" s="46">
        <v>27</v>
      </c>
      <c r="W100" s="46">
        <v>33.700000000000003</v>
      </c>
      <c r="X100" s="46">
        <v>37</v>
      </c>
      <c r="Y100" s="46">
        <v>35.1</v>
      </c>
      <c r="Z100" s="46">
        <v>27.6</v>
      </c>
      <c r="AA100" s="46">
        <v>16.5</v>
      </c>
      <c r="AB100" s="46">
        <v>5.6</v>
      </c>
      <c r="AC100" s="46"/>
      <c r="AD100" s="46"/>
      <c r="AE100" s="27"/>
      <c r="AF100" s="66">
        <v>0.66666666666666696</v>
      </c>
      <c r="AG100" s="46">
        <v>3.2</v>
      </c>
      <c r="AH100" s="46">
        <v>11.5</v>
      </c>
      <c r="AI100" s="46">
        <v>20</v>
      </c>
      <c r="AJ100" s="46">
        <v>28.6</v>
      </c>
      <c r="AK100" s="46">
        <v>35</v>
      </c>
      <c r="AL100" s="46">
        <v>38.299999999999997</v>
      </c>
      <c r="AM100" s="46">
        <v>36.6</v>
      </c>
      <c r="AN100" s="46">
        <v>29.4</v>
      </c>
      <c r="AO100" s="46">
        <v>18.600000000000001</v>
      </c>
      <c r="AP100" s="46">
        <v>7.8</v>
      </c>
      <c r="AQ100" s="46">
        <v>0.5</v>
      </c>
      <c r="AR100" s="46"/>
      <c r="AT100" s="66">
        <v>0.66666666666666696</v>
      </c>
      <c r="AU100" s="46">
        <v>3.9</v>
      </c>
      <c r="AV100" s="46">
        <v>12.3</v>
      </c>
      <c r="AW100" s="46">
        <v>21.1</v>
      </c>
      <c r="AX100" s="46">
        <v>29.9</v>
      </c>
      <c r="AY100" s="46">
        <v>36.5</v>
      </c>
      <c r="AZ100" s="46">
        <v>39.700000000000003</v>
      </c>
      <c r="BA100" s="46">
        <v>38</v>
      </c>
      <c r="BB100" s="46">
        <v>30.6</v>
      </c>
      <c r="BC100" s="46">
        <v>19.600000000000001</v>
      </c>
      <c r="BD100" s="46">
        <v>8.6999999999999993</v>
      </c>
      <c r="BE100" s="46">
        <v>1.1000000000000001</v>
      </c>
      <c r="BF100" s="46"/>
      <c r="BG100" s="27"/>
      <c r="BH100" s="66">
        <v>0.66666666666666696</v>
      </c>
      <c r="BI100" s="46">
        <v>3.4</v>
      </c>
      <c r="BJ100" s="46">
        <v>11.6</v>
      </c>
      <c r="BK100" s="46">
        <v>20</v>
      </c>
      <c r="BL100" s="46">
        <v>28.4</v>
      </c>
      <c r="BM100" s="46">
        <v>34.6</v>
      </c>
      <c r="BN100" s="46">
        <v>37.9</v>
      </c>
      <c r="BO100" s="46">
        <v>36.299999999999997</v>
      </c>
      <c r="BP100" s="46">
        <v>29.2</v>
      </c>
      <c r="BQ100" s="46">
        <v>18.5</v>
      </c>
      <c r="BR100" s="46">
        <v>7.8</v>
      </c>
      <c r="BS100" s="46">
        <v>0.6</v>
      </c>
      <c r="BT100" s="46"/>
      <c r="BU100" s="27"/>
      <c r="BV100" s="66">
        <v>0.66666666666666696</v>
      </c>
      <c r="BW100" s="46">
        <v>5.5</v>
      </c>
      <c r="BX100" s="46">
        <v>13.6</v>
      </c>
      <c r="BY100" s="46">
        <v>21.8</v>
      </c>
      <c r="BZ100" s="46">
        <v>29.7</v>
      </c>
      <c r="CA100" s="46">
        <v>35.5</v>
      </c>
      <c r="CB100" s="46">
        <v>38.6</v>
      </c>
      <c r="CC100" s="46">
        <v>37.1</v>
      </c>
      <c r="CD100" s="46">
        <v>30.2</v>
      </c>
      <c r="CE100" s="46">
        <v>19.600000000000001</v>
      </c>
      <c r="CF100" s="46">
        <v>9.3000000000000007</v>
      </c>
      <c r="CG100" s="46">
        <v>2.2000000000000002</v>
      </c>
      <c r="CH100" s="46">
        <v>1.2</v>
      </c>
      <c r="CI100" s="27"/>
      <c r="CJ100" s="66">
        <v>0.66666666666666696</v>
      </c>
      <c r="CK100" s="46">
        <v>1.4</v>
      </c>
      <c r="CL100" s="46">
        <v>9.8000000000000007</v>
      </c>
      <c r="CM100" s="46">
        <v>18.8</v>
      </c>
      <c r="CN100" s="46">
        <v>27.8</v>
      </c>
      <c r="CO100" s="46">
        <v>34.4</v>
      </c>
      <c r="CP100" s="46">
        <v>37.700000000000003</v>
      </c>
      <c r="CQ100" s="46">
        <v>35.799999999999997</v>
      </c>
      <c r="CR100" s="46">
        <v>28.2</v>
      </c>
      <c r="CS100" s="46">
        <v>17.100000000000001</v>
      </c>
      <c r="CT100" s="46">
        <v>6.3</v>
      </c>
      <c r="CU100" s="46"/>
      <c r="CV100" s="46"/>
      <c r="CW100" s="31"/>
      <c r="DL100" s="66">
        <v>0.66666666666666696</v>
      </c>
      <c r="DM100" s="46">
        <v>2.4</v>
      </c>
      <c r="DN100" s="46">
        <v>10.6</v>
      </c>
      <c r="DO100" s="46">
        <v>19.100000000000001</v>
      </c>
      <c r="DP100" s="46">
        <v>27.6</v>
      </c>
      <c r="DQ100" s="46">
        <v>33.9</v>
      </c>
      <c r="DR100" s="46">
        <v>37.200000000000003</v>
      </c>
      <c r="DS100" s="46">
        <v>35.6</v>
      </c>
      <c r="DT100" s="46">
        <v>28.4</v>
      </c>
      <c r="DU100" s="46">
        <v>17.600000000000001</v>
      </c>
      <c r="DV100" s="46">
        <v>6.9</v>
      </c>
      <c r="DW100" s="46"/>
      <c r="DX100" s="46"/>
      <c r="DY100" s="31"/>
      <c r="DZ100" s="66">
        <v>0.66666666666666696</v>
      </c>
      <c r="EA100" s="90">
        <v>2.2999999999999998</v>
      </c>
      <c r="EB100" s="77">
        <v>10.6</v>
      </c>
      <c r="EC100" s="87">
        <v>19.7</v>
      </c>
      <c r="ED100" s="77">
        <v>28.7</v>
      </c>
      <c r="EE100" s="87">
        <v>35.299999999999997</v>
      </c>
      <c r="EF100" s="87">
        <v>38.5</v>
      </c>
      <c r="EG100" s="77">
        <v>36.6</v>
      </c>
      <c r="EH100" s="87">
        <v>29.1</v>
      </c>
      <c r="EI100" s="87">
        <v>18</v>
      </c>
      <c r="EJ100" s="87">
        <v>7.2</v>
      </c>
      <c r="EK100" s="87"/>
      <c r="EL100" s="87"/>
      <c r="EM100" s="31"/>
      <c r="EN100" s="27"/>
      <c r="EO100" s="66">
        <v>0.66666666666666696</v>
      </c>
      <c r="EP100" s="46">
        <v>1.7</v>
      </c>
      <c r="EQ100" s="46">
        <v>9.6999999999999993</v>
      </c>
      <c r="ER100" s="46">
        <v>17.899999999999999</v>
      </c>
      <c r="ES100" s="46">
        <v>26.2</v>
      </c>
      <c r="ET100" s="46">
        <v>32.5</v>
      </c>
      <c r="EU100" s="46">
        <v>35.700000000000003</v>
      </c>
      <c r="EV100" s="46">
        <v>34.200000000000003</v>
      </c>
      <c r="EW100" s="46">
        <v>27.1</v>
      </c>
      <c r="EX100" s="46">
        <v>16.399999999999999</v>
      </c>
      <c r="EY100" s="46">
        <v>5.8</v>
      </c>
      <c r="EZ100" s="46"/>
      <c r="FA100" s="46"/>
      <c r="FC100" s="66">
        <v>0.66666666666666696</v>
      </c>
      <c r="FD100" s="46"/>
      <c r="FE100" s="46">
        <v>7</v>
      </c>
      <c r="FF100" s="46">
        <v>16</v>
      </c>
      <c r="FG100" s="46">
        <v>25.4</v>
      </c>
      <c r="FH100" s="46">
        <v>32.4</v>
      </c>
      <c r="FI100" s="46">
        <v>35.799999999999997</v>
      </c>
      <c r="FJ100" s="46">
        <v>33.799999999999997</v>
      </c>
      <c r="FK100" s="46">
        <v>26.1</v>
      </c>
      <c r="FL100" s="46">
        <v>14.8</v>
      </c>
      <c r="FM100" s="46">
        <v>3.8</v>
      </c>
      <c r="FN100" s="46"/>
      <c r="FO100" s="46"/>
      <c r="FQ100" s="66">
        <v>0.66666666666666696</v>
      </c>
      <c r="FR100" s="46">
        <v>3.4</v>
      </c>
      <c r="FS100" s="46">
        <v>11.5</v>
      </c>
      <c r="FT100" s="46">
        <v>19.7</v>
      </c>
      <c r="FU100" s="46">
        <v>27.8</v>
      </c>
      <c r="FV100" s="46">
        <v>33.9</v>
      </c>
      <c r="FW100" s="46">
        <v>37.1</v>
      </c>
      <c r="FX100" s="46">
        <v>35.6</v>
      </c>
      <c r="FY100" s="46">
        <v>28.7</v>
      </c>
      <c r="FZ100" s="46">
        <v>18.100000000000001</v>
      </c>
      <c r="GA100" s="46">
        <v>7.6</v>
      </c>
      <c r="GB100" s="46">
        <v>0.5</v>
      </c>
      <c r="GC100" s="46"/>
      <c r="GE100" s="66">
        <v>0.66666666666666696</v>
      </c>
      <c r="GF100" s="46">
        <v>3.9</v>
      </c>
      <c r="GG100" s="46">
        <v>12.5</v>
      </c>
      <c r="GH100" s="46">
        <v>21.3</v>
      </c>
      <c r="GI100" s="46">
        <v>30.3</v>
      </c>
      <c r="GJ100" s="46">
        <v>37</v>
      </c>
      <c r="GK100" s="46">
        <v>40.299999999999997</v>
      </c>
      <c r="GL100" s="46">
        <v>38.5</v>
      </c>
      <c r="GM100" s="46">
        <v>31</v>
      </c>
      <c r="GN100" s="46">
        <v>19.899999999999999</v>
      </c>
      <c r="GO100" s="46">
        <v>9</v>
      </c>
      <c r="GP100" s="46">
        <v>1.3</v>
      </c>
      <c r="GQ100" s="46"/>
      <c r="GS100" s="66">
        <v>0.66666666666666696</v>
      </c>
      <c r="GT100" s="46">
        <v>2.5</v>
      </c>
      <c r="GU100" s="46">
        <v>11</v>
      </c>
      <c r="GV100" s="46">
        <v>19.899999999999999</v>
      </c>
      <c r="GW100" s="46">
        <v>29</v>
      </c>
      <c r="GX100" s="46">
        <v>35.700000000000003</v>
      </c>
      <c r="GY100" s="46">
        <v>39</v>
      </c>
      <c r="GZ100" s="46">
        <v>37.1</v>
      </c>
      <c r="HA100" s="46">
        <v>29.6</v>
      </c>
      <c r="HB100" s="46">
        <v>18.5</v>
      </c>
      <c r="HC100" s="46">
        <v>7.6</v>
      </c>
      <c r="HD100" s="46">
        <v>0</v>
      </c>
      <c r="HE100" s="46"/>
    </row>
    <row r="101" spans="4:213" ht="15.75" thickBot="1" x14ac:dyDescent="0.3">
      <c r="D101" s="239">
        <v>0.70833333333333304</v>
      </c>
      <c r="E101" s="248"/>
      <c r="F101" s="248">
        <v>3.1</v>
      </c>
      <c r="G101" s="248">
        <v>11.3</v>
      </c>
      <c r="H101" s="248">
        <v>19.8</v>
      </c>
      <c r="I101" s="248">
        <v>26.2</v>
      </c>
      <c r="J101" s="248">
        <v>29.6</v>
      </c>
      <c r="K101" s="248">
        <v>27.9</v>
      </c>
      <c r="L101" s="248">
        <v>20.7</v>
      </c>
      <c r="M101" s="248">
        <v>9.9</v>
      </c>
      <c r="N101" s="248"/>
      <c r="O101" s="248"/>
      <c r="P101" s="248"/>
      <c r="Q101" s="31"/>
      <c r="R101" s="66">
        <v>0.70833333333333304</v>
      </c>
      <c r="S101" s="46"/>
      <c r="T101" s="46">
        <v>2.2999999999999998</v>
      </c>
      <c r="U101" s="46">
        <v>10.5</v>
      </c>
      <c r="V101" s="46">
        <v>19.100000000000001</v>
      </c>
      <c r="W101" s="46">
        <v>25.7</v>
      </c>
      <c r="X101" s="46">
        <v>29</v>
      </c>
      <c r="Y101" s="46">
        <v>27.2</v>
      </c>
      <c r="Z101" s="46">
        <v>19.8</v>
      </c>
      <c r="AA101" s="46">
        <v>8.9</v>
      </c>
      <c r="AB101" s="46"/>
      <c r="AC101" s="46"/>
      <c r="AD101" s="46"/>
      <c r="AE101" s="27"/>
      <c r="AF101" s="66">
        <v>0.70833333333333304</v>
      </c>
      <c r="AG101" s="46"/>
      <c r="AH101" s="46">
        <v>3.9</v>
      </c>
      <c r="AI101" s="46">
        <v>11.8</v>
      </c>
      <c r="AJ101" s="46">
        <v>20</v>
      </c>
      <c r="AK101" s="46">
        <v>26.2</v>
      </c>
      <c r="AL101" s="46">
        <v>29.4</v>
      </c>
      <c r="AM101" s="46">
        <v>27.9</v>
      </c>
      <c r="AN101" s="46">
        <v>20.8</v>
      </c>
      <c r="AO101" s="46">
        <v>10.199999999999999</v>
      </c>
      <c r="AP101" s="46">
        <v>0.1</v>
      </c>
      <c r="AQ101" s="46"/>
      <c r="AR101" s="46"/>
      <c r="AT101" s="66">
        <v>0.70833333333333304</v>
      </c>
      <c r="AU101" s="46"/>
      <c r="AV101" s="46">
        <v>5.0999999999999996</v>
      </c>
      <c r="AW101" s="46">
        <v>13.3</v>
      </c>
      <c r="AX101" s="46">
        <v>21.6</v>
      </c>
      <c r="AY101" s="46">
        <v>27.9</v>
      </c>
      <c r="AZ101" s="46">
        <v>31.2</v>
      </c>
      <c r="BA101" s="46">
        <v>29.5</v>
      </c>
      <c r="BB101" s="46">
        <v>22.3</v>
      </c>
      <c r="BC101" s="46">
        <v>11.5</v>
      </c>
      <c r="BD101" s="46">
        <v>1.2</v>
      </c>
      <c r="BE101" s="46"/>
      <c r="BF101" s="46"/>
      <c r="BG101" s="27"/>
      <c r="BH101" s="66">
        <v>0.70833333333333304</v>
      </c>
      <c r="BI101" s="46"/>
      <c r="BJ101" s="46">
        <v>3.8</v>
      </c>
      <c r="BK101" s="46">
        <v>11.5</v>
      </c>
      <c r="BL101" s="46">
        <v>19.5</v>
      </c>
      <c r="BM101" s="46">
        <v>25.6</v>
      </c>
      <c r="BN101" s="46">
        <v>28.8</v>
      </c>
      <c r="BO101" s="46">
        <v>27.3</v>
      </c>
      <c r="BP101" s="46">
        <v>20.399999999999999</v>
      </c>
      <c r="BQ101" s="46">
        <v>9.8000000000000007</v>
      </c>
      <c r="BR101" s="46"/>
      <c r="BS101" s="46"/>
      <c r="BT101" s="46"/>
      <c r="BU101" s="27"/>
      <c r="BV101" s="66">
        <v>0.70833333333333304</v>
      </c>
      <c r="BW101" s="46"/>
      <c r="BX101" s="46">
        <v>5.0999999999999996</v>
      </c>
      <c r="BY101" s="46">
        <v>12.7</v>
      </c>
      <c r="BZ101" s="46">
        <v>20.100000000000001</v>
      </c>
      <c r="CA101" s="46">
        <v>25.8</v>
      </c>
      <c r="CB101" s="46">
        <v>28.8</v>
      </c>
      <c r="CC101" s="46">
        <v>27.4</v>
      </c>
      <c r="CD101" s="46">
        <v>20.6</v>
      </c>
      <c r="CE101" s="46">
        <v>10.3</v>
      </c>
      <c r="CF101" s="46">
        <v>0.6</v>
      </c>
      <c r="CG101" s="46"/>
      <c r="CH101" s="46"/>
      <c r="CI101" s="27"/>
      <c r="CJ101" s="66">
        <v>0.70833333333333304</v>
      </c>
      <c r="CK101" s="46"/>
      <c r="CL101" s="46">
        <v>2.8</v>
      </c>
      <c r="CM101" s="46">
        <v>11.3</v>
      </c>
      <c r="CN101" s="46">
        <v>19.8</v>
      </c>
      <c r="CO101" s="46">
        <v>26.3</v>
      </c>
      <c r="CP101" s="46">
        <v>29.5</v>
      </c>
      <c r="CQ101" s="46">
        <v>27.6</v>
      </c>
      <c r="CR101" s="46">
        <v>20.3</v>
      </c>
      <c r="CS101" s="46">
        <v>9.4</v>
      </c>
      <c r="CT101" s="46"/>
      <c r="CU101" s="46"/>
      <c r="CV101" s="46"/>
      <c r="CW101" s="31"/>
      <c r="DL101" s="66">
        <v>0.70833333333333304</v>
      </c>
      <c r="DM101" s="46"/>
      <c r="DN101" s="46">
        <v>3</v>
      </c>
      <c r="DO101" s="46">
        <v>10.8</v>
      </c>
      <c r="DP101" s="46">
        <v>18.899999999999999</v>
      </c>
      <c r="DQ101" s="46">
        <v>25.1</v>
      </c>
      <c r="DR101" s="46">
        <v>28.3</v>
      </c>
      <c r="DS101" s="46">
        <v>26.7</v>
      </c>
      <c r="DT101" s="46">
        <v>19.7</v>
      </c>
      <c r="DU101" s="46">
        <v>9.1</v>
      </c>
      <c r="DV101" s="46"/>
      <c r="DW101" s="46"/>
      <c r="DX101" s="46"/>
      <c r="DY101" s="31"/>
      <c r="DZ101" s="66">
        <v>0.70833333333333304</v>
      </c>
      <c r="EA101" s="90"/>
      <c r="EB101" s="77">
        <v>3.6</v>
      </c>
      <c r="EC101" s="87">
        <v>12.1</v>
      </c>
      <c r="ED101" s="77">
        <v>20.6</v>
      </c>
      <c r="EE101" s="87">
        <v>27</v>
      </c>
      <c r="EF101" s="87">
        <v>30.2</v>
      </c>
      <c r="EG101" s="77">
        <v>28.4</v>
      </c>
      <c r="EH101" s="87">
        <v>21.1</v>
      </c>
      <c r="EI101" s="87">
        <v>10.199999999999999</v>
      </c>
      <c r="EJ101" s="87">
        <v>0</v>
      </c>
      <c r="EK101" s="87"/>
      <c r="EL101" s="87"/>
      <c r="EM101" s="31"/>
      <c r="EN101" s="27"/>
      <c r="EO101" s="66">
        <v>0.70833333333333304</v>
      </c>
      <c r="EP101" s="46"/>
      <c r="EQ101" s="46">
        <v>1.8</v>
      </c>
      <c r="ER101" s="46">
        <v>9.4</v>
      </c>
      <c r="ES101" s="46">
        <v>17.3</v>
      </c>
      <c r="ET101" s="46">
        <v>23.4</v>
      </c>
      <c r="EU101" s="46">
        <v>26.7</v>
      </c>
      <c r="EV101" s="46">
        <v>25.1</v>
      </c>
      <c r="EW101" s="46">
        <v>18.2</v>
      </c>
      <c r="EX101" s="46">
        <v>7.7</v>
      </c>
      <c r="EY101" s="46"/>
      <c r="EZ101" s="46"/>
      <c r="FA101" s="46"/>
      <c r="FC101" s="66">
        <v>0.70833333333333304</v>
      </c>
      <c r="FD101" s="46"/>
      <c r="FE101" s="46">
        <v>0.7</v>
      </c>
      <c r="FF101" s="46">
        <v>9.1999999999999993</v>
      </c>
      <c r="FG101" s="46">
        <v>18.2</v>
      </c>
      <c r="FH101" s="46">
        <v>25</v>
      </c>
      <c r="FI101" s="46">
        <v>28.4</v>
      </c>
      <c r="FJ101" s="46">
        <v>26.5</v>
      </c>
      <c r="FK101" s="46">
        <v>18.899999999999999</v>
      </c>
      <c r="FL101" s="46">
        <v>7.8</v>
      </c>
      <c r="FM101" s="46"/>
      <c r="FN101" s="46"/>
      <c r="FO101" s="46"/>
      <c r="FQ101" s="66">
        <v>0.70833333333333304</v>
      </c>
      <c r="FR101" s="46"/>
      <c r="FS101" s="46">
        <v>3.3</v>
      </c>
      <c r="FT101" s="46">
        <v>10.8</v>
      </c>
      <c r="FU101" s="46">
        <v>18.600000000000001</v>
      </c>
      <c r="FV101" s="46">
        <v>24.5</v>
      </c>
      <c r="FW101" s="46">
        <v>27.7</v>
      </c>
      <c r="FX101" s="46">
        <v>26.3</v>
      </c>
      <c r="FY101" s="46">
        <v>19.5</v>
      </c>
      <c r="FZ101" s="46">
        <v>9.1</v>
      </c>
      <c r="GA101" s="46"/>
      <c r="GB101" s="46"/>
      <c r="GC101" s="46"/>
      <c r="GE101" s="66">
        <v>0.70833333333333304</v>
      </c>
      <c r="GF101" s="46"/>
      <c r="GG101" s="46">
        <v>5.5</v>
      </c>
      <c r="GH101" s="46">
        <v>13.8</v>
      </c>
      <c r="GI101" s="46">
        <v>22.3</v>
      </c>
      <c r="GJ101" s="46">
        <v>28.7</v>
      </c>
      <c r="GK101" s="46">
        <v>32</v>
      </c>
      <c r="GL101" s="46">
        <v>30.2</v>
      </c>
      <c r="GM101" s="46">
        <v>23</v>
      </c>
      <c r="GN101" s="46">
        <v>12.1</v>
      </c>
      <c r="GO101" s="46">
        <v>1.7</v>
      </c>
      <c r="GP101" s="46"/>
      <c r="GQ101" s="46"/>
      <c r="GS101" s="66">
        <v>0.70833333333333304</v>
      </c>
      <c r="GT101" s="46"/>
      <c r="GU101" s="46">
        <v>4.0999999999999996</v>
      </c>
      <c r="GV101" s="46">
        <v>12.5</v>
      </c>
      <c r="GW101" s="46">
        <v>21.1</v>
      </c>
      <c r="GX101" s="46">
        <v>27.6</v>
      </c>
      <c r="GY101" s="46">
        <v>30.9</v>
      </c>
      <c r="GZ101" s="46">
        <v>29.1</v>
      </c>
      <c r="HA101" s="46">
        <v>21.7</v>
      </c>
      <c r="HB101" s="46">
        <v>10.8</v>
      </c>
      <c r="HC101" s="46">
        <v>0.5</v>
      </c>
      <c r="HD101" s="46"/>
      <c r="HE101" s="46"/>
    </row>
    <row r="102" spans="4:213" ht="15.75" thickBot="1" x14ac:dyDescent="0.3">
      <c r="D102" s="239">
        <v>0.75</v>
      </c>
      <c r="E102" s="248"/>
      <c r="F102" s="248"/>
      <c r="G102" s="248">
        <v>3.2</v>
      </c>
      <c r="H102" s="248">
        <v>11.4</v>
      </c>
      <c r="I102" s="248">
        <v>17.899999999999999</v>
      </c>
      <c r="J102" s="248">
        <v>21.3</v>
      </c>
      <c r="K102" s="248">
        <v>19.600000000000001</v>
      </c>
      <c r="L102" s="248">
        <v>12.4</v>
      </c>
      <c r="M102" s="248">
        <v>1.8</v>
      </c>
      <c r="N102" s="248"/>
      <c r="O102" s="248"/>
      <c r="P102" s="248"/>
      <c r="Q102" s="31"/>
      <c r="R102" s="66">
        <v>0.75</v>
      </c>
      <c r="S102" s="46"/>
      <c r="T102" s="46"/>
      <c r="U102" s="46">
        <v>2.7</v>
      </c>
      <c r="V102" s="46">
        <v>11.1</v>
      </c>
      <c r="W102" s="46">
        <v>17.600000000000001</v>
      </c>
      <c r="X102" s="46">
        <v>20.9</v>
      </c>
      <c r="Y102" s="46">
        <v>19.100000000000001</v>
      </c>
      <c r="Z102" s="46">
        <v>11.7</v>
      </c>
      <c r="AA102" s="46">
        <v>1.1000000000000001</v>
      </c>
      <c r="AB102" s="46"/>
      <c r="AC102" s="46"/>
      <c r="AD102" s="46"/>
      <c r="AE102" s="27"/>
      <c r="AF102" s="66">
        <v>0.75</v>
      </c>
      <c r="AG102" s="46"/>
      <c r="AH102" s="46"/>
      <c r="AI102" s="46">
        <v>3.2</v>
      </c>
      <c r="AJ102" s="46">
        <v>11.1</v>
      </c>
      <c r="AK102" s="46">
        <v>17.3</v>
      </c>
      <c r="AL102" s="46">
        <v>20.6</v>
      </c>
      <c r="AM102" s="46">
        <v>19</v>
      </c>
      <c r="AN102" s="46">
        <v>11.9</v>
      </c>
      <c r="AO102" s="46">
        <v>1.6</v>
      </c>
      <c r="AP102" s="46"/>
      <c r="AQ102" s="46"/>
      <c r="AR102" s="46"/>
      <c r="AT102" s="66">
        <v>0.75</v>
      </c>
      <c r="AU102" s="46"/>
      <c r="AV102" s="46"/>
      <c r="AW102" s="46">
        <v>4.9000000000000004</v>
      </c>
      <c r="AX102" s="46">
        <v>13</v>
      </c>
      <c r="AY102" s="46">
        <v>19.3</v>
      </c>
      <c r="AZ102" s="46">
        <v>22.6</v>
      </c>
      <c r="BA102" s="46">
        <v>20.8</v>
      </c>
      <c r="BB102" s="46">
        <v>13.7</v>
      </c>
      <c r="BC102" s="46">
        <v>3.1</v>
      </c>
      <c r="BD102" s="46"/>
      <c r="BE102" s="46"/>
      <c r="BF102" s="46"/>
      <c r="BG102" s="27"/>
      <c r="BH102" s="66">
        <v>0.75</v>
      </c>
      <c r="BI102" s="46"/>
      <c r="BJ102" s="46"/>
      <c r="BK102" s="46">
        <v>2.7</v>
      </c>
      <c r="BL102" s="46">
        <v>10.4</v>
      </c>
      <c r="BM102" s="46">
        <v>16.600000000000001</v>
      </c>
      <c r="BN102" s="46">
        <v>19.8</v>
      </c>
      <c r="BO102" s="46">
        <v>18.2</v>
      </c>
      <c r="BP102" s="46">
        <v>11.3</v>
      </c>
      <c r="BQ102" s="46">
        <v>1</v>
      </c>
      <c r="BR102" s="46"/>
      <c r="BS102" s="46"/>
      <c r="BT102" s="46"/>
      <c r="BU102" s="27"/>
      <c r="BV102" s="66">
        <v>0.75</v>
      </c>
      <c r="BW102" s="46"/>
      <c r="BX102" s="46"/>
      <c r="BY102" s="46">
        <v>3.2</v>
      </c>
      <c r="BZ102" s="46">
        <v>10.4</v>
      </c>
      <c r="CA102" s="46">
        <v>16.100000000000001</v>
      </c>
      <c r="CB102" s="46">
        <v>19.2</v>
      </c>
      <c r="CC102" s="46">
        <v>17.600000000000001</v>
      </c>
      <c r="CD102" s="46">
        <v>10.9</v>
      </c>
      <c r="CE102" s="46">
        <v>0.9</v>
      </c>
      <c r="CF102" s="46"/>
      <c r="CG102" s="46"/>
      <c r="CH102" s="46"/>
      <c r="CI102" s="27"/>
      <c r="CJ102" s="66">
        <v>0.75</v>
      </c>
      <c r="CK102" s="46"/>
      <c r="CL102" s="46"/>
      <c r="CM102" s="46">
        <v>3.3</v>
      </c>
      <c r="CN102" s="46">
        <v>11.6</v>
      </c>
      <c r="CO102" s="46">
        <v>18</v>
      </c>
      <c r="CP102" s="46">
        <v>21.3</v>
      </c>
      <c r="CQ102" s="46">
        <v>19.399999999999999</v>
      </c>
      <c r="CR102" s="46">
        <v>12</v>
      </c>
      <c r="CS102" s="46">
        <v>1.4</v>
      </c>
      <c r="CT102" s="46"/>
      <c r="CU102" s="46"/>
      <c r="CV102" s="46"/>
      <c r="CW102" s="31"/>
      <c r="DL102" s="66">
        <v>0.75</v>
      </c>
      <c r="DM102" s="46"/>
      <c r="DN102" s="46"/>
      <c r="DO102" s="46">
        <v>2.2000000000000002</v>
      </c>
      <c r="DP102" s="46">
        <v>10</v>
      </c>
      <c r="DQ102" s="46">
        <v>16.2</v>
      </c>
      <c r="DR102" s="46">
        <v>19.5</v>
      </c>
      <c r="DS102" s="46">
        <v>17.899999999999999</v>
      </c>
      <c r="DT102" s="46">
        <v>10.8</v>
      </c>
      <c r="DU102" s="46">
        <v>0.6</v>
      </c>
      <c r="DV102" s="46"/>
      <c r="DW102" s="46"/>
      <c r="DX102" s="46"/>
      <c r="DY102" s="31"/>
      <c r="DZ102" s="66">
        <v>0.75</v>
      </c>
      <c r="EA102" s="77"/>
      <c r="EB102" s="77"/>
      <c r="EC102" s="87">
        <v>4</v>
      </c>
      <c r="ED102" s="77">
        <v>12.2</v>
      </c>
      <c r="EE102" s="87">
        <v>18.600000000000001</v>
      </c>
      <c r="EF102" s="87">
        <v>21.9</v>
      </c>
      <c r="EG102" s="77">
        <v>20</v>
      </c>
      <c r="EH102" s="87">
        <v>12.7</v>
      </c>
      <c r="EI102" s="87">
        <v>2.1</v>
      </c>
      <c r="EJ102" s="87"/>
      <c r="EK102" s="87"/>
      <c r="EL102" s="87"/>
      <c r="EM102" s="31"/>
      <c r="EN102" s="27"/>
      <c r="EO102" s="66">
        <v>0.75</v>
      </c>
      <c r="EP102" s="46"/>
      <c r="EQ102" s="46"/>
      <c r="ER102" s="46">
        <v>0.7</v>
      </c>
      <c r="ES102" s="46">
        <v>8.3000000000000007</v>
      </c>
      <c r="ET102" s="46">
        <v>14.5</v>
      </c>
      <c r="EU102" s="46">
        <v>17.7</v>
      </c>
      <c r="EV102" s="46">
        <v>16.100000000000001</v>
      </c>
      <c r="EW102" s="46">
        <v>9.1</v>
      </c>
      <c r="EX102" s="46"/>
      <c r="EY102" s="46"/>
      <c r="EZ102" s="46"/>
      <c r="FA102" s="46"/>
      <c r="FC102" s="66">
        <v>0.75</v>
      </c>
      <c r="FD102" s="46"/>
      <c r="FE102" s="46"/>
      <c r="FF102" s="46">
        <v>2</v>
      </c>
      <c r="FG102" s="46">
        <v>10.8</v>
      </c>
      <c r="FH102" s="46">
        <v>17.600000000000001</v>
      </c>
      <c r="FI102" s="46">
        <v>21</v>
      </c>
      <c r="FJ102" s="46">
        <v>19</v>
      </c>
      <c r="FK102" s="46">
        <v>11.5</v>
      </c>
      <c r="FL102" s="46">
        <v>0.7</v>
      </c>
      <c r="FM102" s="46"/>
      <c r="FN102" s="46"/>
      <c r="FO102" s="46"/>
      <c r="FQ102" s="66">
        <v>0.75</v>
      </c>
      <c r="FR102" s="46"/>
      <c r="FS102" s="46"/>
      <c r="FT102" s="46">
        <v>1.8</v>
      </c>
      <c r="FU102" s="46">
        <v>9.1999999999999993</v>
      </c>
      <c r="FV102" s="46">
        <v>15.2</v>
      </c>
      <c r="FW102" s="46">
        <v>18.5</v>
      </c>
      <c r="FX102" s="46">
        <v>16.899999999999999</v>
      </c>
      <c r="FY102" s="46">
        <v>10.1</v>
      </c>
      <c r="FZ102" s="46">
        <v>0.1</v>
      </c>
      <c r="GA102" s="46"/>
      <c r="GB102" s="46"/>
      <c r="GC102" s="46"/>
      <c r="GE102" s="66">
        <v>0.75</v>
      </c>
      <c r="GF102" s="46"/>
      <c r="GG102" s="46"/>
      <c r="GH102" s="46">
        <v>5.6</v>
      </c>
      <c r="GI102" s="46">
        <v>13.8</v>
      </c>
      <c r="GJ102" s="46">
        <v>20.2</v>
      </c>
      <c r="GK102" s="46">
        <v>23.5</v>
      </c>
      <c r="GL102" s="46">
        <v>21.7</v>
      </c>
      <c r="GM102" s="46">
        <v>14.5</v>
      </c>
      <c r="GN102" s="46">
        <v>3.9</v>
      </c>
      <c r="GO102" s="46"/>
      <c r="GP102" s="46"/>
      <c r="GQ102" s="46"/>
      <c r="GS102" s="66">
        <v>0.75</v>
      </c>
      <c r="GT102" s="46"/>
      <c r="GU102" s="46"/>
      <c r="GV102" s="46">
        <v>4.5</v>
      </c>
      <c r="GW102" s="46">
        <v>12.8</v>
      </c>
      <c r="GX102" s="46">
        <v>19.3</v>
      </c>
      <c r="GY102" s="46">
        <v>22.6</v>
      </c>
      <c r="GZ102" s="46">
        <v>20.8</v>
      </c>
      <c r="HA102" s="46">
        <v>13.5</v>
      </c>
      <c r="HB102" s="46">
        <v>2.8</v>
      </c>
      <c r="HC102" s="46"/>
      <c r="HD102" s="46"/>
      <c r="HE102" s="46"/>
    </row>
    <row r="103" spans="4:213" ht="15.75" thickBot="1" x14ac:dyDescent="0.3">
      <c r="D103" s="239">
        <v>0.79166666666666696</v>
      </c>
      <c r="E103" s="248"/>
      <c r="F103" s="248"/>
      <c r="G103" s="248"/>
      <c r="H103" s="248">
        <v>3.4</v>
      </c>
      <c r="I103" s="248">
        <v>9.9</v>
      </c>
      <c r="J103" s="248">
        <v>13.3</v>
      </c>
      <c r="K103" s="248">
        <v>11.5</v>
      </c>
      <c r="L103" s="248">
        <v>4.2</v>
      </c>
      <c r="M103" s="248"/>
      <c r="N103" s="247"/>
      <c r="O103" s="248"/>
      <c r="P103" s="248"/>
      <c r="Q103" s="31"/>
      <c r="R103" s="66">
        <v>0.79166666666666696</v>
      </c>
      <c r="S103" s="46"/>
      <c r="T103" s="46"/>
      <c r="U103" s="46"/>
      <c r="V103" s="46">
        <v>3.2</v>
      </c>
      <c r="W103" s="46">
        <v>9.9</v>
      </c>
      <c r="X103" s="46">
        <v>13.2</v>
      </c>
      <c r="Y103" s="46">
        <v>11.2</v>
      </c>
      <c r="Z103" s="46">
        <v>3.8</v>
      </c>
      <c r="AA103" s="46"/>
      <c r="AB103" s="65"/>
      <c r="AC103" s="46"/>
      <c r="AD103" s="46"/>
      <c r="AE103" s="27"/>
      <c r="AF103" s="66">
        <v>0.79166666666666696</v>
      </c>
      <c r="AG103" s="46"/>
      <c r="AH103" s="46"/>
      <c r="AI103" s="46"/>
      <c r="AJ103" s="46">
        <v>2.6</v>
      </c>
      <c r="AK103" s="46">
        <v>8.9</v>
      </c>
      <c r="AL103" s="46">
        <v>12.2</v>
      </c>
      <c r="AM103" s="46">
        <v>10.4</v>
      </c>
      <c r="AN103" s="46">
        <v>3.3</v>
      </c>
      <c r="AO103" s="46"/>
      <c r="AP103" s="46"/>
      <c r="AQ103" s="46"/>
      <c r="AR103" s="46"/>
      <c r="AT103" s="66">
        <v>0.79166666666666696</v>
      </c>
      <c r="AU103" s="46"/>
      <c r="AV103" s="46"/>
      <c r="AW103" s="46"/>
      <c r="AX103" s="46">
        <v>4.5</v>
      </c>
      <c r="AY103" s="46">
        <v>10.9</v>
      </c>
      <c r="AZ103" s="46">
        <v>14.2</v>
      </c>
      <c r="BA103" s="46">
        <v>12.4</v>
      </c>
      <c r="BB103" s="46">
        <v>5.2</v>
      </c>
      <c r="BC103" s="46"/>
      <c r="BD103" s="46"/>
      <c r="BE103" s="46"/>
      <c r="BF103" s="46"/>
      <c r="BG103" s="27"/>
      <c r="BH103" s="66">
        <v>0.79166666666666696</v>
      </c>
      <c r="BI103" s="46"/>
      <c r="BJ103" s="46"/>
      <c r="BK103" s="46"/>
      <c r="BL103" s="46">
        <v>1.8</v>
      </c>
      <c r="BM103" s="46">
        <v>7.9</v>
      </c>
      <c r="BN103" s="46">
        <v>11.2</v>
      </c>
      <c r="BO103" s="46">
        <v>9.5</v>
      </c>
      <c r="BP103" s="46">
        <v>2.5</v>
      </c>
      <c r="BQ103" s="46"/>
      <c r="BR103" s="46"/>
      <c r="BS103" s="46"/>
      <c r="BT103" s="46"/>
      <c r="BU103" s="27"/>
      <c r="BV103" s="66">
        <v>0.79166666666666696</v>
      </c>
      <c r="BW103" s="46"/>
      <c r="BX103" s="46"/>
      <c r="BY103" s="46"/>
      <c r="BZ103" s="46">
        <v>1.1000000000000001</v>
      </c>
      <c r="CA103" s="46">
        <v>6.9</v>
      </c>
      <c r="CB103" s="46">
        <v>10</v>
      </c>
      <c r="CC103" s="46">
        <v>8.3000000000000007</v>
      </c>
      <c r="CD103" s="46">
        <v>1.5</v>
      </c>
      <c r="CE103" s="46"/>
      <c r="CF103" s="46"/>
      <c r="CG103" s="46"/>
      <c r="CH103" s="46"/>
      <c r="CI103" s="27"/>
      <c r="CJ103" s="66">
        <v>0.79166666666666696</v>
      </c>
      <c r="CK103" s="46"/>
      <c r="CL103" s="46"/>
      <c r="CM103" s="46"/>
      <c r="CN103" s="46">
        <v>3.6</v>
      </c>
      <c r="CO103" s="46">
        <v>10.1</v>
      </c>
      <c r="CP103" s="46">
        <v>13.4</v>
      </c>
      <c r="CQ103" s="46">
        <v>11.4</v>
      </c>
      <c r="CR103" s="46">
        <v>4</v>
      </c>
      <c r="CS103" s="46"/>
      <c r="CT103" s="46"/>
      <c r="CU103" s="46"/>
      <c r="CV103" s="46"/>
      <c r="CW103" s="31"/>
      <c r="DL103" s="66">
        <v>0.79166666666666696</v>
      </c>
      <c r="DM103" s="46"/>
      <c r="DN103" s="46"/>
      <c r="DO103" s="46"/>
      <c r="DP103" s="46">
        <v>1.6</v>
      </c>
      <c r="DQ103" s="46">
        <v>7.8</v>
      </c>
      <c r="DR103" s="46">
        <v>11.1</v>
      </c>
      <c r="DS103" s="46">
        <v>9.4</v>
      </c>
      <c r="DT103" s="46">
        <v>2.2999999999999998</v>
      </c>
      <c r="DU103" s="46"/>
      <c r="DV103" s="46"/>
      <c r="DW103" s="46"/>
      <c r="DX103" s="46"/>
      <c r="DY103" s="31"/>
      <c r="DZ103" s="66">
        <v>0.79166666666666696</v>
      </c>
      <c r="EA103" s="77"/>
      <c r="EB103" s="77"/>
      <c r="EC103" s="77"/>
      <c r="ED103" s="77">
        <v>4.0999999999999996</v>
      </c>
      <c r="EE103" s="87">
        <v>10.6</v>
      </c>
      <c r="EF103" s="87">
        <v>13.8</v>
      </c>
      <c r="EG103" s="77">
        <v>11.9</v>
      </c>
      <c r="EH103" s="87">
        <v>4.5</v>
      </c>
      <c r="EI103" s="87"/>
      <c r="EJ103" s="87"/>
      <c r="EK103" s="87"/>
      <c r="EL103" s="77"/>
      <c r="EM103" s="31"/>
      <c r="EN103" s="27"/>
      <c r="EO103" s="66">
        <v>0.79166666666666696</v>
      </c>
      <c r="EP103" s="46"/>
      <c r="EQ103" s="46"/>
      <c r="ER103" s="46"/>
      <c r="ES103" s="46"/>
      <c r="ET103" s="46">
        <v>6.1</v>
      </c>
      <c r="EU103" s="46">
        <v>9.3000000000000007</v>
      </c>
      <c r="EV103" s="46">
        <v>7.6</v>
      </c>
      <c r="EW103" s="46">
        <v>0.7</v>
      </c>
      <c r="EX103" s="46"/>
      <c r="EY103" s="46"/>
      <c r="EZ103" s="46"/>
      <c r="FA103" s="46"/>
      <c r="FC103" s="66">
        <v>0.79166666666666696</v>
      </c>
      <c r="FD103" s="46"/>
      <c r="FE103" s="46"/>
      <c r="FF103" s="46"/>
      <c r="FG103" s="46">
        <v>3.6</v>
      </c>
      <c r="FH103" s="46">
        <v>10.5</v>
      </c>
      <c r="FI103" s="46">
        <v>13.9</v>
      </c>
      <c r="FJ103" s="46">
        <v>11.8</v>
      </c>
      <c r="FK103" s="46">
        <v>4.2</v>
      </c>
      <c r="FL103" s="46"/>
      <c r="FM103" s="46"/>
      <c r="FN103" s="46"/>
      <c r="FO103" s="46"/>
      <c r="FQ103" s="66">
        <v>0.79166666666666696</v>
      </c>
      <c r="FR103" s="46"/>
      <c r="FS103" s="46"/>
      <c r="FT103" s="46"/>
      <c r="FU103" s="46">
        <v>0.5</v>
      </c>
      <c r="FV103" s="46">
        <v>6.4</v>
      </c>
      <c r="FW103" s="46">
        <v>9.6999999999999993</v>
      </c>
      <c r="FX103" s="46">
        <v>8</v>
      </c>
      <c r="FY103" s="46">
        <v>1.2</v>
      </c>
      <c r="FZ103" s="46"/>
      <c r="GA103" s="46"/>
      <c r="GB103" s="46"/>
      <c r="GC103" s="46"/>
      <c r="GE103" s="66">
        <v>0.79166666666666696</v>
      </c>
      <c r="GF103" s="46"/>
      <c r="GG103" s="46"/>
      <c r="GH103" s="46"/>
      <c r="GI103" s="46">
        <v>5.5</v>
      </c>
      <c r="GJ103" s="46">
        <v>11.9</v>
      </c>
      <c r="GK103" s="46">
        <v>15.2</v>
      </c>
      <c r="GL103" s="46">
        <v>13.4</v>
      </c>
      <c r="GM103" s="46">
        <v>6.1</v>
      </c>
      <c r="GN103" s="46"/>
      <c r="GO103" s="46"/>
      <c r="GP103" s="46"/>
      <c r="GQ103" s="46"/>
      <c r="GS103" s="66">
        <v>0.79166666666666696</v>
      </c>
      <c r="GT103" s="46"/>
      <c r="GU103" s="46"/>
      <c r="GV103" s="46"/>
      <c r="GW103" s="46">
        <v>4.8</v>
      </c>
      <c r="GX103" s="46">
        <v>11.3</v>
      </c>
      <c r="GY103" s="46">
        <v>14.6</v>
      </c>
      <c r="GZ103" s="46">
        <v>12.7</v>
      </c>
      <c r="HA103" s="46">
        <v>5.4</v>
      </c>
      <c r="HB103" s="46"/>
      <c r="HC103" s="46"/>
      <c r="HD103" s="46"/>
      <c r="HE103" s="46"/>
    </row>
    <row r="104" spans="4:213" ht="15.75" thickBot="1" x14ac:dyDescent="0.3">
      <c r="D104" s="239">
        <v>0.83333333333333304</v>
      </c>
      <c r="E104" s="248"/>
      <c r="F104" s="248"/>
      <c r="G104" s="248"/>
      <c r="H104" s="248"/>
      <c r="I104" s="248">
        <v>2.7</v>
      </c>
      <c r="J104" s="248">
        <v>6</v>
      </c>
      <c r="K104" s="248">
        <v>4</v>
      </c>
      <c r="L104" s="248"/>
      <c r="M104" s="247"/>
      <c r="N104" s="248"/>
      <c r="O104" s="248"/>
      <c r="P104" s="248"/>
      <c r="Q104" s="31"/>
      <c r="R104" s="66">
        <v>0.83333333333333304</v>
      </c>
      <c r="S104" s="46"/>
      <c r="T104" s="46"/>
      <c r="U104" s="46"/>
      <c r="V104" s="46"/>
      <c r="W104" s="46">
        <v>2.9</v>
      </c>
      <c r="X104" s="46">
        <v>6.1</v>
      </c>
      <c r="Y104" s="46">
        <v>4</v>
      </c>
      <c r="Z104" s="46"/>
      <c r="AA104" s="65"/>
      <c r="AB104" s="46"/>
      <c r="AC104" s="46"/>
      <c r="AD104" s="46"/>
      <c r="AE104" s="27"/>
      <c r="AF104" s="66">
        <v>0.83333333333333304</v>
      </c>
      <c r="AG104" s="46"/>
      <c r="AH104" s="46"/>
      <c r="AI104" s="46"/>
      <c r="AJ104" s="46"/>
      <c r="AK104" s="46">
        <v>1.3</v>
      </c>
      <c r="AL104" s="46">
        <v>4.5</v>
      </c>
      <c r="AM104" s="46">
        <v>2.6</v>
      </c>
      <c r="AN104" s="46"/>
      <c r="AO104" s="46"/>
      <c r="AP104" s="46"/>
      <c r="AQ104" s="46"/>
      <c r="AR104" s="46"/>
      <c r="AT104" s="66">
        <v>0.83333333333333304</v>
      </c>
      <c r="AU104" s="46"/>
      <c r="AV104" s="46"/>
      <c r="AW104" s="46"/>
      <c r="AX104" s="46"/>
      <c r="AY104" s="46">
        <v>3.3</v>
      </c>
      <c r="AZ104" s="46">
        <v>6.5</v>
      </c>
      <c r="BA104" s="46">
        <v>4.5</v>
      </c>
      <c r="BB104" s="46"/>
      <c r="BC104" s="46"/>
      <c r="BD104" s="46"/>
      <c r="BE104" s="65"/>
      <c r="BF104" s="46"/>
      <c r="BG104" s="27"/>
      <c r="BH104" s="66">
        <v>0.83333333333333304</v>
      </c>
      <c r="BI104" s="46"/>
      <c r="BJ104" s="46"/>
      <c r="BK104" s="46"/>
      <c r="BL104" s="46"/>
      <c r="BM104" s="46">
        <v>0.3</v>
      </c>
      <c r="BN104" s="46">
        <v>3.4</v>
      </c>
      <c r="BO104" s="46">
        <v>1.6</v>
      </c>
      <c r="BP104" s="46"/>
      <c r="BQ104" s="46"/>
      <c r="BR104" s="46"/>
      <c r="BS104" s="46"/>
      <c r="BT104" s="46"/>
      <c r="BU104" s="27"/>
      <c r="BV104" s="66">
        <v>0.83333333333333304</v>
      </c>
      <c r="BW104" s="46"/>
      <c r="BX104" s="46"/>
      <c r="BY104" s="46"/>
      <c r="BZ104" s="46"/>
      <c r="CA104" s="46"/>
      <c r="CB104" s="46">
        <v>1.7</v>
      </c>
      <c r="CC104" s="46"/>
      <c r="CD104" s="46"/>
      <c r="CE104" s="46"/>
      <c r="CF104" s="46"/>
      <c r="CG104" s="65"/>
      <c r="CH104" s="46"/>
      <c r="CI104" s="27"/>
      <c r="CJ104" s="66">
        <v>0.83333333333333304</v>
      </c>
      <c r="CK104" s="46"/>
      <c r="CL104" s="46"/>
      <c r="CM104" s="46"/>
      <c r="CN104" s="46"/>
      <c r="CO104" s="46">
        <v>3</v>
      </c>
      <c r="CP104" s="46">
        <v>6.2</v>
      </c>
      <c r="CQ104" s="46">
        <v>4</v>
      </c>
      <c r="CR104" s="46"/>
      <c r="CS104" s="46"/>
      <c r="CT104" s="46"/>
      <c r="CU104" s="65"/>
      <c r="CV104" s="46"/>
      <c r="CW104" s="31"/>
      <c r="DL104" s="66">
        <v>0.83333333333333304</v>
      </c>
      <c r="DM104" s="46"/>
      <c r="DN104" s="46"/>
      <c r="DO104" s="46"/>
      <c r="DP104" s="46"/>
      <c r="DQ104" s="46">
        <v>0.5</v>
      </c>
      <c r="DR104" s="46">
        <v>3.6</v>
      </c>
      <c r="DS104" s="46">
        <v>1.7</v>
      </c>
      <c r="DT104" s="46"/>
      <c r="DU104" s="46"/>
      <c r="DV104" s="46"/>
      <c r="DW104" s="46"/>
      <c r="DX104" s="46"/>
      <c r="DY104" s="31"/>
      <c r="DZ104" s="66">
        <v>0.83333333333333304</v>
      </c>
      <c r="EA104" s="77"/>
      <c r="EB104" s="77"/>
      <c r="EC104" s="77"/>
      <c r="ED104" s="77"/>
      <c r="EE104" s="87">
        <v>3.2</v>
      </c>
      <c r="EF104" s="87">
        <v>6.4</v>
      </c>
      <c r="EG104" s="87">
        <v>4.4000000000000004</v>
      </c>
      <c r="EH104" s="87"/>
      <c r="EI104" s="88"/>
      <c r="EJ104" s="87"/>
      <c r="EK104" s="87"/>
      <c r="EL104" s="77"/>
      <c r="EM104" s="31"/>
      <c r="EN104" s="27"/>
      <c r="EO104" s="66">
        <v>0.83333333333333304</v>
      </c>
      <c r="EP104" s="46"/>
      <c r="EQ104" s="46"/>
      <c r="ER104" s="46"/>
      <c r="ES104" s="46"/>
      <c r="ET104" s="46"/>
      <c r="EU104" s="46">
        <v>1.9</v>
      </c>
      <c r="EV104" s="46">
        <v>0.1</v>
      </c>
      <c r="EW104" s="46"/>
      <c r="EX104" s="46"/>
      <c r="EY104" s="46"/>
      <c r="EZ104" s="65"/>
      <c r="FA104" s="46"/>
      <c r="FC104" s="66">
        <v>0.83333333333333304</v>
      </c>
      <c r="FD104" s="46"/>
      <c r="FE104" s="46"/>
      <c r="FF104" s="46"/>
      <c r="FG104" s="46"/>
      <c r="FH104" s="46">
        <v>4.0999999999999996</v>
      </c>
      <c r="FI104" s="46">
        <v>7.4</v>
      </c>
      <c r="FJ104" s="46">
        <v>5.2</v>
      </c>
      <c r="FK104" s="46"/>
      <c r="FL104" s="46"/>
      <c r="FM104" s="46"/>
      <c r="FN104" s="46"/>
      <c r="FO104" s="46"/>
      <c r="FQ104" s="66">
        <v>0.83333333333333304</v>
      </c>
      <c r="FR104" s="46"/>
      <c r="FS104" s="46"/>
      <c r="FT104" s="46"/>
      <c r="FU104" s="46"/>
      <c r="FV104" s="46"/>
      <c r="FW104" s="46">
        <v>1.9</v>
      </c>
      <c r="FX104" s="46">
        <v>0.2</v>
      </c>
      <c r="FY104" s="46"/>
      <c r="FZ104" s="46"/>
      <c r="GA104" s="46"/>
      <c r="GB104" s="46"/>
      <c r="GC104" s="46"/>
      <c r="GE104" s="66">
        <v>0.83333333333333304</v>
      </c>
      <c r="GF104" s="46"/>
      <c r="GG104" s="46"/>
      <c r="GH104" s="46"/>
      <c r="GI104" s="46"/>
      <c r="GJ104" s="46">
        <v>4.3</v>
      </c>
      <c r="GK104" s="46">
        <v>7.6</v>
      </c>
      <c r="GL104" s="46">
        <v>5.6</v>
      </c>
      <c r="GM104" s="46"/>
      <c r="GN104" s="46"/>
      <c r="GO104" s="46"/>
      <c r="GP104" s="46"/>
      <c r="GQ104" s="46"/>
      <c r="GS104" s="66">
        <v>0.83333333333333304</v>
      </c>
      <c r="GT104" s="46"/>
      <c r="GU104" s="46"/>
      <c r="GV104" s="46"/>
      <c r="GW104" s="46"/>
      <c r="GX104" s="46">
        <v>4</v>
      </c>
      <c r="GY104" s="46">
        <v>7.2</v>
      </c>
      <c r="GZ104" s="46">
        <v>5.2</v>
      </c>
      <c r="HA104" s="46"/>
      <c r="HB104" s="46"/>
      <c r="HC104" s="46"/>
      <c r="HD104" s="46"/>
      <c r="HE104" s="46"/>
    </row>
    <row r="105" spans="4:213" ht="15.75" thickBot="1" x14ac:dyDescent="0.3">
      <c r="D105" s="239">
        <v>0.875</v>
      </c>
      <c r="E105" s="248"/>
      <c r="F105" s="248"/>
      <c r="G105" s="248"/>
      <c r="H105" s="248"/>
      <c r="I105" s="248">
        <v>-4</v>
      </c>
      <c r="J105" s="248">
        <v>0</v>
      </c>
      <c r="K105" s="248"/>
      <c r="L105" s="248"/>
      <c r="M105" s="247"/>
      <c r="N105" s="248"/>
      <c r="O105" s="248"/>
      <c r="P105" s="248"/>
      <c r="Q105" s="31"/>
      <c r="R105" s="66">
        <v>0.875</v>
      </c>
      <c r="S105" s="46"/>
      <c r="T105" s="46"/>
      <c r="U105" s="46"/>
      <c r="V105" s="46"/>
      <c r="W105" s="46"/>
      <c r="X105" s="46">
        <v>0.4</v>
      </c>
      <c r="Y105" s="46"/>
      <c r="Z105" s="46"/>
      <c r="AA105" s="65"/>
      <c r="AB105" s="46"/>
      <c r="AC105" s="46"/>
      <c r="AD105" s="46"/>
      <c r="AE105" s="27"/>
      <c r="AF105" s="66">
        <v>0.875</v>
      </c>
      <c r="AG105" s="46"/>
      <c r="AH105" s="46"/>
      <c r="AI105" s="46"/>
      <c r="AJ105" s="46"/>
      <c r="AK105" s="46"/>
      <c r="AL105" s="46"/>
      <c r="AM105" s="46"/>
      <c r="AN105" s="46"/>
      <c r="AO105" s="46"/>
      <c r="AP105" s="46"/>
      <c r="AQ105" s="46"/>
      <c r="AR105" s="46"/>
      <c r="AT105" s="66">
        <v>0.875</v>
      </c>
      <c r="AU105" s="46"/>
      <c r="AV105" s="46"/>
      <c r="AW105" s="46"/>
      <c r="AX105" s="46"/>
      <c r="AY105" s="46"/>
      <c r="AZ105" s="46">
        <v>0.1</v>
      </c>
      <c r="BA105" s="46"/>
      <c r="BB105" s="46"/>
      <c r="BC105" s="46"/>
      <c r="BD105" s="46"/>
      <c r="BE105" s="65"/>
      <c r="BF105" s="46"/>
      <c r="BG105" s="27"/>
      <c r="BH105" s="66">
        <v>0.875</v>
      </c>
      <c r="BI105" s="46"/>
      <c r="BJ105" s="46"/>
      <c r="BK105" s="46"/>
      <c r="BL105" s="46"/>
      <c r="BM105" s="46"/>
      <c r="BN105" s="46"/>
      <c r="BO105" s="46"/>
      <c r="BP105" s="46"/>
      <c r="BQ105" s="46"/>
      <c r="BR105" s="46"/>
      <c r="BS105" s="46"/>
      <c r="BT105" s="46"/>
      <c r="BU105" s="27"/>
      <c r="BV105" s="66">
        <v>0.875</v>
      </c>
      <c r="BW105" s="46"/>
      <c r="BX105" s="46"/>
      <c r="BY105" s="46"/>
      <c r="BZ105" s="46"/>
      <c r="CA105" s="46"/>
      <c r="CB105" s="46"/>
      <c r="CC105" s="46"/>
      <c r="CD105" s="46"/>
      <c r="CE105" s="46"/>
      <c r="CF105" s="46"/>
      <c r="CG105" s="65"/>
      <c r="CH105" s="46"/>
      <c r="CI105" s="27"/>
      <c r="CJ105" s="66">
        <v>0.875</v>
      </c>
      <c r="CK105" s="46"/>
      <c r="CL105" s="46"/>
      <c r="CM105" s="46"/>
      <c r="CN105" s="46"/>
      <c r="CO105" s="46"/>
      <c r="CP105" s="46">
        <v>0.2</v>
      </c>
      <c r="CQ105" s="46"/>
      <c r="CR105" s="46"/>
      <c r="CS105" s="46"/>
      <c r="CT105" s="46"/>
      <c r="CU105" s="65"/>
      <c r="CV105" s="46"/>
      <c r="CW105" s="31"/>
      <c r="DL105" s="66">
        <v>0.875</v>
      </c>
      <c r="DM105" s="46"/>
      <c r="DN105" s="46"/>
      <c r="DO105" s="46"/>
      <c r="DP105" s="46"/>
      <c r="DQ105" s="46"/>
      <c r="DR105" s="46"/>
      <c r="DS105" s="46"/>
      <c r="DT105" s="46"/>
      <c r="DU105" s="46"/>
      <c r="DV105" s="46"/>
      <c r="DW105" s="46"/>
      <c r="DX105" s="46"/>
      <c r="DY105" s="31"/>
      <c r="DZ105" s="66">
        <v>0.875</v>
      </c>
      <c r="EA105" s="77"/>
      <c r="EB105" s="77"/>
      <c r="EC105" s="77"/>
      <c r="ED105" s="77"/>
      <c r="EE105" s="87"/>
      <c r="EF105" s="87">
        <v>0.3</v>
      </c>
      <c r="EG105" s="77"/>
      <c r="EH105" s="87"/>
      <c r="EI105" s="88"/>
      <c r="EJ105" s="87"/>
      <c r="EK105" s="87"/>
      <c r="EL105" s="77"/>
      <c r="EM105" s="31"/>
      <c r="EN105" s="27"/>
      <c r="EO105" s="66">
        <v>0.875</v>
      </c>
      <c r="EP105" s="46"/>
      <c r="EQ105" s="46"/>
      <c r="ER105" s="46"/>
      <c r="ES105" s="46"/>
      <c r="ET105" s="46"/>
      <c r="EU105" s="46"/>
      <c r="EV105" s="46"/>
      <c r="EW105" s="46"/>
      <c r="EX105" s="46"/>
      <c r="EY105" s="46"/>
      <c r="EZ105" s="65"/>
      <c r="FA105" s="46"/>
      <c r="FC105" s="66">
        <v>0.875</v>
      </c>
      <c r="FD105" s="46"/>
      <c r="FE105" s="46"/>
      <c r="FF105" s="46"/>
      <c r="FG105" s="46"/>
      <c r="FH105" s="46"/>
      <c r="FI105" s="46">
        <v>2.1</v>
      </c>
      <c r="FJ105" s="46"/>
      <c r="FK105" s="46"/>
      <c r="FL105" s="46"/>
      <c r="FM105" s="46"/>
      <c r="FN105" s="46"/>
      <c r="FO105" s="46"/>
      <c r="FQ105" s="66">
        <v>0.875</v>
      </c>
      <c r="FR105" s="46"/>
      <c r="FS105" s="46"/>
      <c r="FT105" s="46"/>
      <c r="FU105" s="46"/>
      <c r="FV105" s="46"/>
      <c r="FW105" s="46"/>
      <c r="FX105" s="46"/>
      <c r="FY105" s="46"/>
      <c r="FZ105" s="46"/>
      <c r="GA105" s="46"/>
      <c r="GB105" s="46"/>
      <c r="GC105" s="46"/>
      <c r="GE105" s="66">
        <v>0.875</v>
      </c>
      <c r="GF105" s="46"/>
      <c r="GG105" s="46"/>
      <c r="GH105" s="46"/>
      <c r="GI105" s="46"/>
      <c r="GJ105" s="46"/>
      <c r="GK105" s="46">
        <v>1.1000000000000001</v>
      </c>
      <c r="GL105" s="46"/>
      <c r="GM105" s="46"/>
      <c r="GN105" s="46"/>
      <c r="GO105" s="46"/>
      <c r="GP105" s="46"/>
      <c r="GQ105" s="46"/>
      <c r="GS105" s="66">
        <v>0.875</v>
      </c>
      <c r="GT105" s="46"/>
      <c r="GU105" s="46"/>
      <c r="GV105" s="46"/>
      <c r="GW105" s="46"/>
      <c r="GX105" s="46"/>
      <c r="GY105" s="46">
        <v>1</v>
      </c>
      <c r="GZ105" s="46"/>
      <c r="HA105" s="46"/>
      <c r="HB105" s="46"/>
      <c r="HC105" s="46"/>
      <c r="HD105" s="46"/>
      <c r="HE105" s="46"/>
    </row>
    <row r="106" spans="4:213" ht="15.75" thickBot="1" x14ac:dyDescent="0.3">
      <c r="D106" s="239">
        <v>0.91666666666666696</v>
      </c>
      <c r="E106" s="248"/>
      <c r="F106" s="248"/>
      <c r="G106" s="248"/>
      <c r="H106" s="248"/>
      <c r="I106" s="248"/>
      <c r="J106" s="248"/>
      <c r="K106" s="248"/>
      <c r="L106" s="247"/>
      <c r="M106" s="248"/>
      <c r="N106" s="248"/>
      <c r="O106" s="247"/>
      <c r="P106" s="248"/>
      <c r="Q106" s="31"/>
      <c r="R106" s="66">
        <v>0.91666666666666696</v>
      </c>
      <c r="S106" s="46"/>
      <c r="T106" s="46"/>
      <c r="U106" s="46"/>
      <c r="V106" s="46"/>
      <c r="W106" s="46"/>
      <c r="X106" s="46"/>
      <c r="Y106" s="46"/>
      <c r="Z106" s="65"/>
      <c r="AA106" s="46"/>
      <c r="AB106" s="46"/>
      <c r="AC106" s="46"/>
      <c r="AD106" s="46"/>
      <c r="AE106" s="27"/>
      <c r="AF106" s="66">
        <v>0.91666666666666696</v>
      </c>
      <c r="AG106" s="46"/>
      <c r="AH106" s="46"/>
      <c r="AI106" s="46"/>
      <c r="AJ106" s="46"/>
      <c r="AK106" s="46"/>
      <c r="AL106" s="46"/>
      <c r="AM106" s="46"/>
      <c r="AN106" s="46"/>
      <c r="AO106" s="46"/>
      <c r="AP106" s="46"/>
      <c r="AQ106" s="46"/>
      <c r="AR106" s="46"/>
      <c r="AT106" s="66">
        <v>0.91666666666666696</v>
      </c>
      <c r="AU106" s="46"/>
      <c r="AV106" s="46"/>
      <c r="AW106" s="46"/>
      <c r="AX106" s="46"/>
      <c r="AY106" s="46"/>
      <c r="AZ106" s="46"/>
      <c r="BA106" s="46"/>
      <c r="BB106" s="46"/>
      <c r="BC106" s="46"/>
      <c r="BD106" s="46"/>
      <c r="BE106" s="65"/>
      <c r="BF106" s="46"/>
      <c r="BG106" s="27"/>
      <c r="BH106" s="66">
        <v>0.91666666666666696</v>
      </c>
      <c r="BI106" s="46"/>
      <c r="BJ106" s="46"/>
      <c r="BK106" s="46"/>
      <c r="BL106" s="46"/>
      <c r="BM106" s="46"/>
      <c r="BN106" s="46"/>
      <c r="BO106" s="46"/>
      <c r="BP106" s="46"/>
      <c r="BQ106" s="46"/>
      <c r="BR106" s="46"/>
      <c r="BS106" s="46"/>
      <c r="BT106" s="46"/>
      <c r="BU106" s="27"/>
      <c r="BV106" s="66">
        <v>0.91666666666666696</v>
      </c>
      <c r="BW106" s="46"/>
      <c r="BX106" s="46"/>
      <c r="BY106" s="46"/>
      <c r="BZ106" s="46"/>
      <c r="CA106" s="46"/>
      <c r="CB106" s="46"/>
      <c r="CC106" s="46"/>
      <c r="CD106" s="46"/>
      <c r="CE106" s="46"/>
      <c r="CF106" s="46"/>
      <c r="CG106" s="65"/>
      <c r="CH106" s="46"/>
      <c r="CI106" s="27"/>
      <c r="CJ106" s="66">
        <v>0.91666666666666696</v>
      </c>
      <c r="CK106" s="46"/>
      <c r="CL106" s="46"/>
      <c r="CM106" s="46"/>
      <c r="CN106" s="46"/>
      <c r="CO106" s="46"/>
      <c r="CP106" s="46"/>
      <c r="CQ106" s="46"/>
      <c r="CR106" s="46"/>
      <c r="CS106" s="46"/>
      <c r="CT106" s="46"/>
      <c r="CU106" s="65"/>
      <c r="CV106" s="46"/>
      <c r="CW106" s="31"/>
      <c r="DL106" s="66">
        <v>0.91666666666666696</v>
      </c>
      <c r="DM106" s="46"/>
      <c r="DN106" s="46"/>
      <c r="DO106" s="46"/>
      <c r="DP106" s="46"/>
      <c r="DQ106" s="46"/>
      <c r="DR106" s="46"/>
      <c r="DS106" s="46"/>
      <c r="DT106" s="46"/>
      <c r="DU106" s="46"/>
      <c r="DV106" s="46"/>
      <c r="DW106" s="46"/>
      <c r="DX106" s="46"/>
      <c r="DY106" s="31"/>
      <c r="DZ106" s="66">
        <v>0.91666666666666696</v>
      </c>
      <c r="EA106" s="77"/>
      <c r="EB106" s="77"/>
      <c r="EC106" s="77"/>
      <c r="ED106" s="77"/>
      <c r="EE106" s="77"/>
      <c r="EF106" s="77"/>
      <c r="EG106" s="77"/>
      <c r="EH106" s="88"/>
      <c r="EI106" s="87"/>
      <c r="EJ106" s="87"/>
      <c r="EK106" s="77"/>
      <c r="EL106" s="77"/>
      <c r="EM106" s="31"/>
      <c r="EN106" s="27"/>
      <c r="EO106" s="66">
        <v>0.91666666666666696</v>
      </c>
      <c r="EP106" s="46"/>
      <c r="EQ106" s="46"/>
      <c r="ER106" s="46"/>
      <c r="ES106" s="46"/>
      <c r="ET106" s="46"/>
      <c r="EU106" s="46"/>
      <c r="EV106" s="46"/>
      <c r="EW106" s="46"/>
      <c r="EX106" s="46"/>
      <c r="EY106" s="46"/>
      <c r="EZ106" s="65"/>
      <c r="FA106" s="46"/>
      <c r="FC106" s="66">
        <v>0.91666666666666696</v>
      </c>
      <c r="FD106" s="46"/>
      <c r="FE106" s="46"/>
      <c r="FF106" s="46"/>
      <c r="FG106" s="46"/>
      <c r="FH106" s="46"/>
      <c r="FI106" s="46"/>
      <c r="FJ106" s="46"/>
      <c r="FK106" s="46"/>
      <c r="FL106" s="46"/>
      <c r="FM106" s="46"/>
      <c r="FN106" s="46"/>
      <c r="FO106" s="46"/>
      <c r="FQ106" s="66">
        <v>0.91666666666666696</v>
      </c>
      <c r="FR106" s="46"/>
      <c r="FS106" s="46"/>
      <c r="FT106" s="46"/>
      <c r="FU106" s="46"/>
      <c r="FV106" s="46"/>
      <c r="FW106" s="46"/>
      <c r="FX106" s="46"/>
      <c r="FY106" s="46"/>
      <c r="FZ106" s="46"/>
      <c r="GA106" s="46"/>
      <c r="GB106" s="46"/>
      <c r="GC106" s="46"/>
      <c r="GE106" s="66">
        <v>0.91666666666666696</v>
      </c>
      <c r="GF106" s="46"/>
      <c r="GG106" s="46"/>
      <c r="GH106" s="46"/>
      <c r="GI106" s="46"/>
      <c r="GJ106" s="46"/>
      <c r="GK106" s="46"/>
      <c r="GL106" s="46"/>
      <c r="GM106" s="46"/>
      <c r="GN106" s="46"/>
      <c r="GO106" s="46"/>
      <c r="GP106" s="46"/>
      <c r="GQ106" s="46"/>
      <c r="GS106" s="66">
        <v>0.91666666666666696</v>
      </c>
      <c r="GT106" s="46"/>
      <c r="GU106" s="46"/>
      <c r="GV106" s="46"/>
      <c r="GW106" s="46"/>
      <c r="GX106" s="46"/>
      <c r="GY106" s="46"/>
      <c r="GZ106" s="46"/>
      <c r="HA106" s="46"/>
      <c r="HB106" s="46"/>
      <c r="HC106" s="46"/>
      <c r="HD106" s="46"/>
      <c r="HE106" s="46"/>
    </row>
    <row r="107" spans="4:213" ht="15.75" thickBot="1" x14ac:dyDescent="0.3">
      <c r="D107" s="239">
        <v>0.95833333333333304</v>
      </c>
      <c r="E107" s="248"/>
      <c r="F107" s="248"/>
      <c r="G107" s="248"/>
      <c r="H107" s="248"/>
      <c r="I107" s="248"/>
      <c r="J107" s="248"/>
      <c r="K107" s="248"/>
      <c r="L107" s="247"/>
      <c r="M107" s="248"/>
      <c r="N107" s="248"/>
      <c r="O107" s="247"/>
      <c r="P107" s="248"/>
      <c r="Q107" s="31"/>
      <c r="R107" s="66">
        <v>0.95833333333333304</v>
      </c>
      <c r="S107" s="46"/>
      <c r="T107" s="46"/>
      <c r="U107" s="46"/>
      <c r="V107" s="46"/>
      <c r="W107" s="46"/>
      <c r="X107" s="46"/>
      <c r="Y107" s="46"/>
      <c r="Z107" s="46"/>
      <c r="AA107" s="46"/>
      <c r="AB107" s="46"/>
      <c r="AC107" s="46"/>
      <c r="AD107" s="46"/>
      <c r="AE107" s="27"/>
      <c r="AF107" s="66">
        <v>0.95833333333333304</v>
      </c>
      <c r="AG107" s="46"/>
      <c r="AH107" s="46"/>
      <c r="AI107" s="46"/>
      <c r="AJ107" s="46"/>
      <c r="AK107" s="46"/>
      <c r="AL107" s="46"/>
      <c r="AM107" s="46"/>
      <c r="AN107" s="46"/>
      <c r="AO107" s="46"/>
      <c r="AP107" s="46"/>
      <c r="AQ107" s="65"/>
      <c r="AR107" s="46"/>
      <c r="AT107" s="66">
        <v>0.95833333333333304</v>
      </c>
      <c r="AU107" s="46"/>
      <c r="AV107" s="46"/>
      <c r="AW107" s="46"/>
      <c r="AX107" s="46"/>
      <c r="AY107" s="46"/>
      <c r="AZ107" s="46"/>
      <c r="BA107" s="46"/>
      <c r="BB107" s="46"/>
      <c r="BC107" s="46"/>
      <c r="BD107" s="46"/>
      <c r="BE107" s="65"/>
      <c r="BF107" s="46"/>
      <c r="BG107" s="27"/>
      <c r="BH107" s="66">
        <v>0.95833333333333304</v>
      </c>
      <c r="BI107" s="46"/>
      <c r="BJ107" s="46"/>
      <c r="BK107" s="46"/>
      <c r="BL107" s="46"/>
      <c r="BM107" s="46"/>
      <c r="BN107" s="46"/>
      <c r="BO107" s="46"/>
      <c r="BP107" s="46"/>
      <c r="BQ107" s="46"/>
      <c r="BR107" s="46"/>
      <c r="BS107" s="46"/>
      <c r="BT107" s="46"/>
      <c r="BU107" s="27"/>
      <c r="BV107" s="66">
        <v>0.95833333333333304</v>
      </c>
      <c r="BW107" s="46"/>
      <c r="BX107" s="46"/>
      <c r="BY107" s="46"/>
      <c r="BZ107" s="46"/>
      <c r="CA107" s="46"/>
      <c r="CB107" s="46"/>
      <c r="CC107" s="46"/>
      <c r="CD107" s="46"/>
      <c r="CE107" s="46"/>
      <c r="CF107" s="46"/>
      <c r="CG107" s="65"/>
      <c r="CH107" s="46"/>
      <c r="CI107" s="27"/>
      <c r="CJ107" s="66">
        <v>0.95833333333333304</v>
      </c>
      <c r="CK107" s="46"/>
      <c r="CL107" s="46"/>
      <c r="CM107" s="46"/>
      <c r="CN107" s="46"/>
      <c r="CO107" s="46"/>
      <c r="CP107" s="46"/>
      <c r="CQ107" s="46"/>
      <c r="CR107" s="46"/>
      <c r="CS107" s="46"/>
      <c r="CT107" s="46"/>
      <c r="CU107" s="65"/>
      <c r="CV107" s="46"/>
      <c r="CW107" s="31"/>
      <c r="DL107" s="66">
        <v>0.95833333333333304</v>
      </c>
      <c r="DM107" s="46"/>
      <c r="DN107" s="46"/>
      <c r="DO107" s="46"/>
      <c r="DP107" s="46"/>
      <c r="DQ107" s="46"/>
      <c r="DR107" s="46"/>
      <c r="DS107" s="46"/>
      <c r="DT107" s="46"/>
      <c r="DU107" s="46"/>
      <c r="DV107" s="46"/>
      <c r="DW107" s="65"/>
      <c r="DX107" s="46"/>
      <c r="DY107" s="31"/>
      <c r="DZ107" s="66">
        <v>0.95833333333333304</v>
      </c>
      <c r="EA107" s="77"/>
      <c r="EB107" s="77"/>
      <c r="EC107" s="77"/>
      <c r="ED107" s="77"/>
      <c r="EE107" s="77"/>
      <c r="EF107" s="87"/>
      <c r="EG107" s="77"/>
      <c r="EH107" s="88"/>
      <c r="EI107" s="87"/>
      <c r="EJ107" s="87"/>
      <c r="EK107" s="88"/>
      <c r="EL107" s="87"/>
      <c r="EM107" s="31"/>
      <c r="EN107" s="27"/>
      <c r="EO107" s="66">
        <v>0.95833333333333304</v>
      </c>
      <c r="EP107" s="46"/>
      <c r="EQ107" s="46"/>
      <c r="ER107" s="46"/>
      <c r="ES107" s="46"/>
      <c r="ET107" s="46"/>
      <c r="EU107" s="46"/>
      <c r="EV107" s="46"/>
      <c r="EW107" s="46"/>
      <c r="EX107" s="46"/>
      <c r="EY107" s="46"/>
      <c r="EZ107" s="65"/>
      <c r="FA107" s="46"/>
      <c r="FC107" s="66">
        <v>0.95833333333333304</v>
      </c>
      <c r="FD107" s="46"/>
      <c r="FE107" s="46"/>
      <c r="FF107" s="46"/>
      <c r="FG107" s="46"/>
      <c r="FH107" s="46"/>
      <c r="FI107" s="46"/>
      <c r="FJ107" s="46"/>
      <c r="FK107" s="46"/>
      <c r="FL107" s="46"/>
      <c r="FM107" s="46"/>
      <c r="FN107" s="46"/>
      <c r="FO107" s="46"/>
      <c r="FQ107" s="66">
        <v>0.95833333333333304</v>
      </c>
      <c r="FR107" s="46"/>
      <c r="FS107" s="46"/>
      <c r="FT107" s="46"/>
      <c r="FU107" s="46"/>
      <c r="FV107" s="46"/>
      <c r="FW107" s="46"/>
      <c r="FX107" s="46"/>
      <c r="FY107" s="46"/>
      <c r="FZ107" s="46"/>
      <c r="GA107" s="46"/>
      <c r="GB107" s="46"/>
      <c r="GC107" s="46"/>
      <c r="GE107" s="66">
        <v>0.95833333333333304</v>
      </c>
      <c r="GF107" s="46"/>
      <c r="GG107" s="46"/>
      <c r="GH107" s="46"/>
      <c r="GI107" s="46"/>
      <c r="GJ107" s="46"/>
      <c r="GK107" s="46"/>
      <c r="GL107" s="46"/>
      <c r="GM107" s="46"/>
      <c r="GN107" s="46"/>
      <c r="GO107" s="46"/>
      <c r="GP107" s="46"/>
      <c r="GQ107" s="46"/>
      <c r="GS107" s="66">
        <v>0.95833333333333304</v>
      </c>
      <c r="GT107" s="46"/>
      <c r="GU107" s="46"/>
      <c r="GV107" s="46"/>
      <c r="GW107" s="46"/>
      <c r="GX107" s="46"/>
      <c r="GY107" s="46"/>
      <c r="GZ107" s="46"/>
      <c r="HA107" s="46"/>
      <c r="HB107" s="46"/>
      <c r="HC107" s="46"/>
      <c r="HD107" s="46"/>
      <c r="HE107" s="46"/>
    </row>
    <row r="108" spans="4:213" ht="15.75" thickBot="1" x14ac:dyDescent="0.3">
      <c r="D108" s="239">
        <v>0</v>
      </c>
      <c r="E108" s="248"/>
      <c r="F108" s="248"/>
      <c r="G108" s="248"/>
      <c r="H108" s="248"/>
      <c r="I108" s="248"/>
      <c r="J108" s="248"/>
      <c r="K108" s="248"/>
      <c r="L108" s="247"/>
      <c r="M108" s="248"/>
      <c r="N108" s="248"/>
      <c r="O108" s="247"/>
      <c r="P108" s="248"/>
      <c r="Q108" s="31"/>
      <c r="R108" s="66">
        <v>0</v>
      </c>
      <c r="S108" s="46"/>
      <c r="T108" s="46"/>
      <c r="U108" s="46"/>
      <c r="V108" s="46"/>
      <c r="W108" s="46"/>
      <c r="X108" s="46"/>
      <c r="Y108" s="65"/>
      <c r="Z108" s="46"/>
      <c r="AA108" s="46"/>
      <c r="AB108" s="46"/>
      <c r="AC108" s="46"/>
      <c r="AD108" s="46"/>
      <c r="AE108" s="27"/>
      <c r="AF108" s="66">
        <v>0</v>
      </c>
      <c r="AG108" s="46"/>
      <c r="AH108" s="46"/>
      <c r="AI108" s="46"/>
      <c r="AJ108" s="46"/>
      <c r="AK108" s="46"/>
      <c r="AL108" s="46"/>
      <c r="AM108" s="46"/>
      <c r="AN108" s="46"/>
      <c r="AO108" s="46"/>
      <c r="AP108" s="46"/>
      <c r="AQ108" s="65"/>
      <c r="AR108" s="46"/>
      <c r="AT108" s="66">
        <v>0</v>
      </c>
      <c r="AU108" s="46"/>
      <c r="AV108" s="46"/>
      <c r="AW108" s="46"/>
      <c r="AX108" s="46"/>
      <c r="AY108" s="46"/>
      <c r="AZ108" s="46"/>
      <c r="BA108" s="46"/>
      <c r="BB108" s="46"/>
      <c r="BC108" s="46"/>
      <c r="BD108" s="46"/>
      <c r="BE108" s="65"/>
      <c r="BF108" s="46"/>
      <c r="BG108" s="27"/>
      <c r="BH108" s="66">
        <v>0</v>
      </c>
      <c r="BI108" s="46"/>
      <c r="BJ108" s="46"/>
      <c r="BK108" s="46"/>
      <c r="BL108" s="46"/>
      <c r="BM108" s="46"/>
      <c r="BN108" s="46"/>
      <c r="BO108" s="46"/>
      <c r="BP108" s="46"/>
      <c r="BQ108" s="46"/>
      <c r="BR108" s="46"/>
      <c r="BS108" s="46"/>
      <c r="BT108" s="46"/>
      <c r="BU108" s="27"/>
      <c r="BV108" s="66">
        <v>0</v>
      </c>
      <c r="BW108" s="46"/>
      <c r="BX108" s="46"/>
      <c r="BY108" s="46"/>
      <c r="BZ108" s="46"/>
      <c r="CA108" s="46"/>
      <c r="CB108" s="46"/>
      <c r="CC108" s="46"/>
      <c r="CD108" s="46"/>
      <c r="CE108" s="46"/>
      <c r="CF108" s="46"/>
      <c r="CG108" s="65"/>
      <c r="CH108" s="46"/>
      <c r="CI108" s="27"/>
      <c r="CJ108" s="66">
        <v>0</v>
      </c>
      <c r="CK108" s="46"/>
      <c r="CL108" s="46"/>
      <c r="CM108" s="46"/>
      <c r="CN108" s="46"/>
      <c r="CO108" s="46"/>
      <c r="CP108" s="46"/>
      <c r="CQ108" s="46"/>
      <c r="CR108" s="46"/>
      <c r="CS108" s="46"/>
      <c r="CT108" s="46"/>
      <c r="CU108" s="65"/>
      <c r="CV108" s="46"/>
      <c r="CW108" s="31"/>
      <c r="DL108" s="66">
        <v>0</v>
      </c>
      <c r="DM108" s="46"/>
      <c r="DN108" s="46"/>
      <c r="DO108" s="46"/>
      <c r="DP108" s="46"/>
      <c r="DQ108" s="46"/>
      <c r="DR108" s="46"/>
      <c r="DS108" s="46"/>
      <c r="DT108" s="46"/>
      <c r="DU108" s="46"/>
      <c r="DV108" s="46"/>
      <c r="DW108" s="65"/>
      <c r="DX108" s="46"/>
      <c r="DY108" s="31"/>
      <c r="DZ108" s="66">
        <v>0</v>
      </c>
      <c r="EA108" s="77"/>
      <c r="EB108" s="77"/>
      <c r="EC108" s="77"/>
      <c r="ED108" s="77"/>
      <c r="EE108" s="77"/>
      <c r="EF108" s="87"/>
      <c r="EG108" s="87"/>
      <c r="EH108" s="87"/>
      <c r="EI108" s="77"/>
      <c r="EJ108" s="77"/>
      <c r="EK108" s="88"/>
      <c r="EL108" s="87"/>
      <c r="EM108" s="31"/>
      <c r="EN108" s="27"/>
      <c r="EO108" s="66">
        <v>0</v>
      </c>
      <c r="EP108" s="46"/>
      <c r="EQ108" s="46"/>
      <c r="ER108" s="46"/>
      <c r="ES108" s="46"/>
      <c r="ET108" s="46"/>
      <c r="EU108" s="46"/>
      <c r="EV108" s="46"/>
      <c r="EW108" s="46"/>
      <c r="EX108" s="46"/>
      <c r="EY108" s="46"/>
      <c r="EZ108" s="46"/>
      <c r="FA108" s="46"/>
      <c r="FC108" s="66">
        <v>0</v>
      </c>
      <c r="FD108" s="46"/>
      <c r="FE108" s="46"/>
      <c r="FF108" s="46"/>
      <c r="FG108" s="46"/>
      <c r="FH108" s="46"/>
      <c r="FI108" s="46"/>
      <c r="FJ108" s="46"/>
      <c r="FK108" s="46"/>
      <c r="FL108" s="46"/>
      <c r="FM108" s="46"/>
      <c r="FN108" s="46"/>
      <c r="FO108" s="46"/>
      <c r="FQ108" s="66">
        <v>0</v>
      </c>
      <c r="FR108" s="46"/>
      <c r="FS108" s="46"/>
      <c r="FT108" s="46"/>
      <c r="FU108" s="46"/>
      <c r="FV108" s="46"/>
      <c r="FW108" s="46"/>
      <c r="FX108" s="46"/>
      <c r="FY108" s="46"/>
      <c r="FZ108" s="46"/>
      <c r="GA108" s="46"/>
      <c r="GB108" s="46"/>
      <c r="GC108" s="46"/>
      <c r="GE108" s="66">
        <v>0</v>
      </c>
      <c r="GF108" s="46"/>
      <c r="GG108" s="46"/>
      <c r="GH108" s="46"/>
      <c r="GI108" s="46"/>
      <c r="GJ108" s="46"/>
      <c r="GK108" s="46"/>
      <c r="GL108" s="46"/>
      <c r="GM108" s="46"/>
      <c r="GN108" s="46"/>
      <c r="GO108" s="46"/>
      <c r="GP108" s="46"/>
      <c r="GQ108" s="46"/>
      <c r="GS108" s="66">
        <v>0</v>
      </c>
      <c r="GT108" s="46"/>
      <c r="GU108" s="46"/>
      <c r="GV108" s="46"/>
      <c r="GW108" s="46"/>
      <c r="GX108" s="46"/>
      <c r="GY108" s="46"/>
      <c r="GZ108" s="46"/>
      <c r="HA108" s="46"/>
      <c r="HB108" s="46"/>
      <c r="HC108" s="46"/>
      <c r="HD108" s="46"/>
      <c r="HE108" s="46"/>
    </row>
    <row r="109" spans="4:213" ht="15.75" thickBot="1" x14ac:dyDescent="0.3">
      <c r="D109" s="233"/>
      <c r="E109" s="233"/>
      <c r="F109" s="233"/>
      <c r="G109" s="233"/>
      <c r="H109" s="233"/>
      <c r="I109" s="233"/>
      <c r="J109" s="233"/>
      <c r="K109" s="233"/>
      <c r="L109" s="233"/>
      <c r="M109" s="233"/>
      <c r="N109" s="233"/>
      <c r="O109" s="233"/>
      <c r="P109" s="233"/>
      <c r="Q109" s="76"/>
      <c r="R109" s="27"/>
      <c r="S109" s="27"/>
      <c r="T109" s="27"/>
      <c r="U109" s="27"/>
      <c r="V109" s="27"/>
      <c r="W109" s="27"/>
      <c r="X109" s="27"/>
      <c r="Y109" s="27"/>
      <c r="Z109" s="27"/>
      <c r="AA109" s="27"/>
      <c r="AB109" s="27"/>
      <c r="AC109" s="27"/>
      <c r="AD109" s="27"/>
      <c r="AE109" s="27"/>
      <c r="AF109" s="44"/>
      <c r="AG109" s="27"/>
      <c r="AH109" s="27"/>
      <c r="AI109" s="27"/>
      <c r="AJ109" s="27"/>
      <c r="AK109" s="27"/>
      <c r="AL109" s="27"/>
      <c r="AM109" s="27"/>
      <c r="AN109" s="27"/>
      <c r="AO109" s="27"/>
      <c r="AP109" s="27"/>
      <c r="AQ109" s="27"/>
      <c r="AR109" s="27"/>
      <c r="AT109" s="44"/>
      <c r="AU109" s="27"/>
      <c r="AV109" s="27"/>
      <c r="AW109" s="27"/>
      <c r="AX109" s="27"/>
      <c r="AY109" s="27"/>
      <c r="AZ109" s="27"/>
      <c r="BA109" s="27"/>
      <c r="BB109" s="27"/>
      <c r="BC109" s="27"/>
      <c r="BD109" s="27"/>
      <c r="BE109" s="27"/>
      <c r="BF109" s="27"/>
      <c r="BG109" s="27"/>
      <c r="BH109" s="44"/>
      <c r="BI109" s="27"/>
      <c r="BJ109" s="27"/>
      <c r="BK109" s="27"/>
      <c r="BL109" s="27"/>
      <c r="BM109" s="27"/>
      <c r="BN109" s="27"/>
      <c r="BO109" s="27"/>
      <c r="BP109" s="27"/>
      <c r="BQ109" s="27"/>
      <c r="BR109" s="27"/>
      <c r="BS109" s="27"/>
      <c r="BT109" s="27"/>
      <c r="BU109" s="27"/>
      <c r="BV109" s="44"/>
      <c r="BW109" s="27"/>
      <c r="BX109" s="27"/>
      <c r="BY109" s="27"/>
      <c r="BZ109" s="27"/>
      <c r="CA109" s="27"/>
      <c r="CB109" s="27"/>
      <c r="CC109" s="27"/>
      <c r="CD109" s="27"/>
      <c r="CE109" s="27"/>
      <c r="CF109" s="27"/>
      <c r="CG109" s="27"/>
      <c r="CH109" s="27"/>
      <c r="CI109" s="27"/>
      <c r="CJ109" s="44"/>
      <c r="CK109" s="27"/>
      <c r="CL109" s="27"/>
      <c r="CM109" s="27"/>
      <c r="CN109" s="27"/>
      <c r="CO109" s="27"/>
      <c r="CP109" s="27"/>
      <c r="CQ109" s="27"/>
      <c r="CR109" s="27"/>
      <c r="CS109" s="27"/>
      <c r="CT109" s="27"/>
      <c r="CU109" s="27"/>
      <c r="CV109" s="27"/>
      <c r="CW109" s="76"/>
      <c r="DL109" s="44"/>
      <c r="DM109" s="27"/>
      <c r="DN109" s="27"/>
      <c r="DO109" s="27"/>
      <c r="DP109" s="27"/>
      <c r="DQ109" s="27"/>
      <c r="DR109" s="27"/>
      <c r="DS109" s="27"/>
      <c r="DT109" s="27"/>
      <c r="DU109" s="27"/>
      <c r="DV109" s="27"/>
      <c r="DW109" s="27"/>
      <c r="DX109" s="27"/>
      <c r="DY109" s="76"/>
      <c r="DZ109" s="76"/>
      <c r="EA109" s="76"/>
      <c r="EB109" s="76"/>
      <c r="EC109" s="76"/>
      <c r="ED109" s="76"/>
      <c r="EE109" s="76"/>
      <c r="EF109" s="76"/>
      <c r="EG109" s="76"/>
      <c r="EH109" s="76"/>
      <c r="EI109" s="76"/>
      <c r="EJ109" s="76"/>
      <c r="EK109" s="76"/>
      <c r="EL109" s="76"/>
      <c r="EM109" s="76"/>
      <c r="EN109" s="27"/>
      <c r="EO109" s="44"/>
      <c r="FC109" s="44"/>
      <c r="FQ109" s="44"/>
      <c r="GE109" s="44"/>
      <c r="GS109" s="44"/>
    </row>
    <row r="110" spans="4:213" ht="15.75" thickBot="1" x14ac:dyDescent="0.3">
      <c r="D110" s="249" t="s">
        <v>72</v>
      </c>
      <c r="E110" s="246">
        <v>44197</v>
      </c>
      <c r="F110" s="246">
        <v>44228</v>
      </c>
      <c r="G110" s="246">
        <v>44256</v>
      </c>
      <c r="H110" s="246">
        <v>44287</v>
      </c>
      <c r="I110" s="246">
        <v>44317</v>
      </c>
      <c r="J110" s="246">
        <v>44348</v>
      </c>
      <c r="K110" s="246">
        <v>44378</v>
      </c>
      <c r="L110" s="246">
        <v>44409</v>
      </c>
      <c r="M110" s="246">
        <v>44440</v>
      </c>
      <c r="N110" s="246">
        <v>44470</v>
      </c>
      <c r="O110" s="246">
        <v>44501</v>
      </c>
      <c r="P110" s="246">
        <v>44531</v>
      </c>
      <c r="Q110" s="36"/>
      <c r="R110" s="67" t="s">
        <v>72</v>
      </c>
      <c r="S110" s="64">
        <v>44197</v>
      </c>
      <c r="T110" s="64">
        <v>44228</v>
      </c>
      <c r="U110" s="64">
        <v>44256</v>
      </c>
      <c r="V110" s="64">
        <v>44287</v>
      </c>
      <c r="W110" s="64">
        <v>44317</v>
      </c>
      <c r="X110" s="64">
        <v>44348</v>
      </c>
      <c r="Y110" s="64">
        <v>44378</v>
      </c>
      <c r="Z110" s="64">
        <v>44409</v>
      </c>
      <c r="AA110" s="64">
        <v>44440</v>
      </c>
      <c r="AB110" s="64">
        <v>44470</v>
      </c>
      <c r="AC110" s="64">
        <v>44501</v>
      </c>
      <c r="AD110" s="64">
        <v>44531</v>
      </c>
      <c r="AE110" s="36"/>
      <c r="AF110" s="67" t="s">
        <v>72</v>
      </c>
      <c r="AG110" s="64">
        <v>44197</v>
      </c>
      <c r="AH110" s="64">
        <v>44228</v>
      </c>
      <c r="AI110" s="64">
        <v>44256</v>
      </c>
      <c r="AJ110" s="64">
        <v>44287</v>
      </c>
      <c r="AK110" s="64">
        <v>44317</v>
      </c>
      <c r="AL110" s="64">
        <v>44348</v>
      </c>
      <c r="AM110" s="64">
        <v>44378</v>
      </c>
      <c r="AN110" s="64">
        <v>44409</v>
      </c>
      <c r="AO110" s="64">
        <v>44440</v>
      </c>
      <c r="AP110" s="64">
        <v>44470</v>
      </c>
      <c r="AQ110" s="64">
        <v>44501</v>
      </c>
      <c r="AR110" s="64">
        <v>44531</v>
      </c>
      <c r="AT110" s="67" t="s">
        <v>72</v>
      </c>
      <c r="AU110" s="64">
        <v>44197</v>
      </c>
      <c r="AV110" s="64">
        <v>44228</v>
      </c>
      <c r="AW110" s="64">
        <v>44256</v>
      </c>
      <c r="AX110" s="64">
        <v>44287</v>
      </c>
      <c r="AY110" s="64">
        <v>44317</v>
      </c>
      <c r="AZ110" s="64">
        <v>44348</v>
      </c>
      <c r="BA110" s="64">
        <v>44378</v>
      </c>
      <c r="BB110" s="64">
        <v>44409</v>
      </c>
      <c r="BC110" s="64">
        <v>44440</v>
      </c>
      <c r="BD110" s="64">
        <v>44470</v>
      </c>
      <c r="BE110" s="64">
        <v>44501</v>
      </c>
      <c r="BF110" s="64">
        <v>44531</v>
      </c>
      <c r="BG110" s="36"/>
      <c r="BH110" s="67" t="s">
        <v>72</v>
      </c>
      <c r="BI110" s="64">
        <v>44197</v>
      </c>
      <c r="BJ110" s="64">
        <v>44228</v>
      </c>
      <c r="BK110" s="64">
        <v>44256</v>
      </c>
      <c r="BL110" s="64">
        <v>44287</v>
      </c>
      <c r="BM110" s="64">
        <v>44317</v>
      </c>
      <c r="BN110" s="64">
        <v>44348</v>
      </c>
      <c r="BO110" s="64">
        <v>44378</v>
      </c>
      <c r="BP110" s="64">
        <v>44409</v>
      </c>
      <c r="BQ110" s="64">
        <v>44440</v>
      </c>
      <c r="BR110" s="64">
        <v>44470</v>
      </c>
      <c r="BS110" s="64">
        <v>44501</v>
      </c>
      <c r="BT110" s="64">
        <v>44531</v>
      </c>
      <c r="BU110" s="36"/>
      <c r="BV110" s="67" t="s">
        <v>72</v>
      </c>
      <c r="BW110" s="64">
        <v>44197</v>
      </c>
      <c r="BX110" s="64">
        <v>44228</v>
      </c>
      <c r="BY110" s="64">
        <v>44256</v>
      </c>
      <c r="BZ110" s="64">
        <v>44287</v>
      </c>
      <c r="CA110" s="64">
        <v>44317</v>
      </c>
      <c r="CB110" s="64">
        <v>44348</v>
      </c>
      <c r="CC110" s="64">
        <v>44378</v>
      </c>
      <c r="CD110" s="64">
        <v>44409</v>
      </c>
      <c r="CE110" s="64">
        <v>44440</v>
      </c>
      <c r="CF110" s="64">
        <v>44470</v>
      </c>
      <c r="CG110" s="64">
        <v>44501</v>
      </c>
      <c r="CH110" s="64">
        <v>44531</v>
      </c>
      <c r="CI110" s="36"/>
      <c r="CJ110" s="67" t="s">
        <v>72</v>
      </c>
      <c r="CK110" s="64">
        <v>44197</v>
      </c>
      <c r="CL110" s="64">
        <v>44228</v>
      </c>
      <c r="CM110" s="64">
        <v>44256</v>
      </c>
      <c r="CN110" s="64">
        <v>44287</v>
      </c>
      <c r="CO110" s="64">
        <v>44317</v>
      </c>
      <c r="CP110" s="64">
        <v>44348</v>
      </c>
      <c r="CQ110" s="64">
        <v>44378</v>
      </c>
      <c r="CR110" s="64">
        <v>44409</v>
      </c>
      <c r="CS110" s="64">
        <v>44440</v>
      </c>
      <c r="CT110" s="64">
        <v>44470</v>
      </c>
      <c r="CU110" s="64">
        <v>44501</v>
      </c>
      <c r="CV110" s="64">
        <v>44531</v>
      </c>
      <c r="CW110" s="36"/>
      <c r="DL110" s="67" t="s">
        <v>72</v>
      </c>
      <c r="DM110" s="64">
        <v>44197</v>
      </c>
      <c r="DN110" s="64">
        <v>44228</v>
      </c>
      <c r="DO110" s="64">
        <v>44256</v>
      </c>
      <c r="DP110" s="64">
        <v>44287</v>
      </c>
      <c r="DQ110" s="64">
        <v>44317</v>
      </c>
      <c r="DR110" s="64">
        <v>44348</v>
      </c>
      <c r="DS110" s="64">
        <v>44378</v>
      </c>
      <c r="DT110" s="64">
        <v>44409</v>
      </c>
      <c r="DU110" s="64">
        <v>44440</v>
      </c>
      <c r="DV110" s="64">
        <v>44470</v>
      </c>
      <c r="DW110" s="64">
        <v>44501</v>
      </c>
      <c r="DX110" s="64">
        <v>44531</v>
      </c>
      <c r="DY110" s="85"/>
      <c r="DZ110" s="67" t="s">
        <v>72</v>
      </c>
      <c r="EA110" s="64">
        <v>44197</v>
      </c>
      <c r="EB110" s="64">
        <v>44228</v>
      </c>
      <c r="EC110" s="64">
        <v>44256</v>
      </c>
      <c r="ED110" s="64">
        <v>44287</v>
      </c>
      <c r="EE110" s="64">
        <v>44317</v>
      </c>
      <c r="EF110" s="64">
        <v>44348</v>
      </c>
      <c r="EG110" s="64">
        <v>44378</v>
      </c>
      <c r="EH110" s="64">
        <v>44409</v>
      </c>
      <c r="EI110" s="64">
        <v>44440</v>
      </c>
      <c r="EJ110" s="64">
        <v>44470</v>
      </c>
      <c r="EK110" s="64">
        <v>44501</v>
      </c>
      <c r="EL110" s="64">
        <v>44531</v>
      </c>
      <c r="EM110" s="85"/>
      <c r="EN110" s="36"/>
      <c r="EO110" s="67" t="s">
        <v>72</v>
      </c>
      <c r="EP110" s="64">
        <v>44197</v>
      </c>
      <c r="EQ110" s="64">
        <v>44228</v>
      </c>
      <c r="ER110" s="64">
        <v>44256</v>
      </c>
      <c r="ES110" s="64">
        <v>44287</v>
      </c>
      <c r="ET110" s="64">
        <v>44317</v>
      </c>
      <c r="EU110" s="64">
        <v>44348</v>
      </c>
      <c r="EV110" s="64">
        <v>44378</v>
      </c>
      <c r="EW110" s="64">
        <v>44409</v>
      </c>
      <c r="EX110" s="64">
        <v>44440</v>
      </c>
      <c r="EY110" s="64">
        <v>44470</v>
      </c>
      <c r="EZ110" s="64">
        <v>44501</v>
      </c>
      <c r="FA110" s="64">
        <v>44531</v>
      </c>
      <c r="FC110" s="67" t="s">
        <v>72</v>
      </c>
      <c r="FD110" s="64">
        <v>44197</v>
      </c>
      <c r="FE110" s="64">
        <v>44228</v>
      </c>
      <c r="FF110" s="64">
        <v>44256</v>
      </c>
      <c r="FG110" s="64">
        <v>44287</v>
      </c>
      <c r="FH110" s="64">
        <v>44317</v>
      </c>
      <c r="FI110" s="64">
        <v>44348</v>
      </c>
      <c r="FJ110" s="64">
        <v>44378</v>
      </c>
      <c r="FK110" s="64">
        <v>44409</v>
      </c>
      <c r="FL110" s="64">
        <v>44440</v>
      </c>
      <c r="FM110" s="64">
        <v>44470</v>
      </c>
      <c r="FN110" s="64">
        <v>44501</v>
      </c>
      <c r="FO110" s="64">
        <v>44531</v>
      </c>
      <c r="FQ110" s="67" t="s">
        <v>72</v>
      </c>
      <c r="FR110" s="64">
        <v>44197</v>
      </c>
      <c r="FS110" s="64">
        <v>44228</v>
      </c>
      <c r="FT110" s="64">
        <v>44256</v>
      </c>
      <c r="FU110" s="64">
        <v>44287</v>
      </c>
      <c r="FV110" s="64">
        <v>44317</v>
      </c>
      <c r="FW110" s="64">
        <v>44348</v>
      </c>
      <c r="FX110" s="64">
        <v>44378</v>
      </c>
      <c r="FY110" s="64">
        <v>44409</v>
      </c>
      <c r="FZ110" s="64">
        <v>44440</v>
      </c>
      <c r="GA110" s="64">
        <v>44470</v>
      </c>
      <c r="GB110" s="64">
        <v>44501</v>
      </c>
      <c r="GC110" s="64">
        <v>44531</v>
      </c>
      <c r="GE110" s="67" t="s">
        <v>72</v>
      </c>
      <c r="GF110" s="64">
        <v>44197</v>
      </c>
      <c r="GG110" s="64">
        <v>44228</v>
      </c>
      <c r="GH110" s="64">
        <v>44256</v>
      </c>
      <c r="GI110" s="64">
        <v>44287</v>
      </c>
      <c r="GJ110" s="64">
        <v>44317</v>
      </c>
      <c r="GK110" s="64">
        <v>44348</v>
      </c>
      <c r="GL110" s="64">
        <v>44378</v>
      </c>
      <c r="GM110" s="64">
        <v>44409</v>
      </c>
      <c r="GN110" s="64">
        <v>44440</v>
      </c>
      <c r="GO110" s="64">
        <v>44470</v>
      </c>
      <c r="GP110" s="64">
        <v>44501</v>
      </c>
      <c r="GQ110" s="64">
        <v>44531</v>
      </c>
      <c r="GS110" s="67" t="s">
        <v>72</v>
      </c>
      <c r="GT110" s="64">
        <v>44197</v>
      </c>
      <c r="GU110" s="64">
        <v>44228</v>
      </c>
      <c r="GV110" s="64">
        <v>44256</v>
      </c>
      <c r="GW110" s="64">
        <v>44287</v>
      </c>
      <c r="GX110" s="64">
        <v>44317</v>
      </c>
      <c r="GY110" s="64">
        <v>44348</v>
      </c>
      <c r="GZ110" s="64">
        <v>44378</v>
      </c>
      <c r="HA110" s="64">
        <v>44409</v>
      </c>
      <c r="HB110" s="64">
        <v>44440</v>
      </c>
      <c r="HC110" s="64">
        <v>44470</v>
      </c>
      <c r="HD110" s="64">
        <v>44501</v>
      </c>
      <c r="HE110" s="64">
        <v>44531</v>
      </c>
    </row>
    <row r="111" spans="4:213" ht="15.75" thickBot="1" x14ac:dyDescent="0.3">
      <c r="D111" s="250">
        <v>4.1666666666666664E-2</v>
      </c>
      <c r="E111" s="248"/>
      <c r="F111" s="248"/>
      <c r="G111" s="248"/>
      <c r="H111" s="248"/>
      <c r="I111" s="248"/>
      <c r="J111" s="248">
        <v>10.7</v>
      </c>
      <c r="K111" s="248"/>
      <c r="L111" s="248"/>
      <c r="M111" s="248"/>
      <c r="N111" s="248"/>
      <c r="O111" s="248"/>
      <c r="P111" s="248"/>
      <c r="Q111" s="76"/>
      <c r="R111" s="66">
        <v>4.1666666666666664E-2</v>
      </c>
      <c r="S111" s="77"/>
      <c r="T111" s="77"/>
      <c r="U111" s="77"/>
      <c r="V111" s="77"/>
      <c r="W111" s="77">
        <v>13.2</v>
      </c>
      <c r="X111" s="77">
        <v>11.6</v>
      </c>
      <c r="Y111" s="77">
        <v>10.8</v>
      </c>
      <c r="Z111" s="77"/>
      <c r="AA111" s="77"/>
      <c r="AB111" s="77"/>
      <c r="AC111" s="77"/>
      <c r="AD111" s="77"/>
      <c r="AE111" s="27"/>
      <c r="AF111" s="66">
        <v>4.1666666666666664E-2</v>
      </c>
      <c r="AG111" s="77"/>
      <c r="AH111" s="77"/>
      <c r="AI111" s="77"/>
      <c r="AJ111" s="77"/>
      <c r="AK111" s="77"/>
      <c r="AL111" s="77"/>
      <c r="AM111" s="77"/>
      <c r="AN111" s="77"/>
      <c r="AO111" s="77"/>
      <c r="AP111" s="77"/>
      <c r="AQ111" s="77"/>
      <c r="AR111" s="77"/>
      <c r="AT111" s="66">
        <v>4.1666666666666664E-2</v>
      </c>
      <c r="AU111" s="77"/>
      <c r="AV111" s="77"/>
      <c r="AW111" s="77"/>
      <c r="AX111" s="77"/>
      <c r="AY111" s="77"/>
      <c r="AZ111" s="77">
        <v>8.1</v>
      </c>
      <c r="BA111" s="77"/>
      <c r="BB111" s="77"/>
      <c r="BC111" s="77"/>
      <c r="BD111" s="77"/>
      <c r="BE111" s="77"/>
      <c r="BF111" s="77"/>
      <c r="BG111" s="27"/>
      <c r="BH111" s="66">
        <v>4.1666666666666664E-2</v>
      </c>
      <c r="BI111" s="77"/>
      <c r="BJ111" s="77"/>
      <c r="BK111" s="77"/>
      <c r="BL111" s="77"/>
      <c r="BM111" s="77"/>
      <c r="BN111" s="77"/>
      <c r="BO111" s="77"/>
      <c r="BP111" s="77"/>
      <c r="BQ111" s="77"/>
      <c r="BR111" s="77"/>
      <c r="BS111" s="77"/>
      <c r="BT111" s="77"/>
      <c r="BU111" s="27"/>
      <c r="BV111" s="66">
        <v>4.1666666666666664E-2</v>
      </c>
      <c r="BW111" s="77"/>
      <c r="BX111" s="77"/>
      <c r="BY111" s="77"/>
      <c r="BZ111" s="77"/>
      <c r="CA111" s="77"/>
      <c r="CB111" s="77"/>
      <c r="CC111" s="77"/>
      <c r="CD111" s="77"/>
      <c r="CE111" s="77"/>
      <c r="CF111" s="77"/>
      <c r="CG111" s="77"/>
      <c r="CH111" s="77"/>
      <c r="CI111" s="27"/>
      <c r="CJ111" s="66">
        <v>4.1666666666666664E-2</v>
      </c>
      <c r="CK111" s="77"/>
      <c r="CL111" s="77"/>
      <c r="CM111" s="77"/>
      <c r="CN111" s="77"/>
      <c r="CO111" s="77"/>
      <c r="CP111" s="77">
        <v>10.8</v>
      </c>
      <c r="CQ111" s="77"/>
      <c r="CR111" s="77"/>
      <c r="CS111" s="77"/>
      <c r="CT111" s="77"/>
      <c r="CU111" s="77"/>
      <c r="CV111" s="77"/>
      <c r="CW111" s="76"/>
      <c r="DL111" s="66">
        <v>4.1666666666666664E-2</v>
      </c>
      <c r="DM111" s="77"/>
      <c r="DN111" s="77"/>
      <c r="DO111" s="77"/>
      <c r="DP111" s="77"/>
      <c r="DQ111" s="77"/>
      <c r="DR111" s="77"/>
      <c r="DS111" s="77"/>
      <c r="DT111" s="77"/>
      <c r="DU111" s="77"/>
      <c r="DV111" s="77"/>
      <c r="DW111" s="77"/>
      <c r="DX111" s="77"/>
      <c r="DY111" s="31"/>
      <c r="DZ111" s="66">
        <v>4.1666666666666664E-2</v>
      </c>
      <c r="EA111" s="77"/>
      <c r="EB111" s="77"/>
      <c r="EC111" s="77"/>
      <c r="ED111" s="77"/>
      <c r="EE111" s="77"/>
      <c r="EF111" s="87">
        <v>9.6</v>
      </c>
      <c r="EG111" s="77"/>
      <c r="EH111" s="77"/>
      <c r="EI111" s="77"/>
      <c r="EJ111" s="77"/>
      <c r="EK111" s="77"/>
      <c r="EL111" s="77"/>
      <c r="EM111" s="31"/>
      <c r="EN111" s="27"/>
      <c r="EO111" s="66">
        <v>4.1666666666666664E-2</v>
      </c>
      <c r="EP111" s="77"/>
      <c r="EQ111" s="77"/>
      <c r="ER111" s="77"/>
      <c r="ES111" s="77"/>
      <c r="ET111" s="77"/>
      <c r="EU111" s="77"/>
      <c r="EV111" s="77"/>
      <c r="EW111" s="77"/>
      <c r="EX111" s="77"/>
      <c r="EY111" s="77"/>
      <c r="EZ111" s="77"/>
      <c r="FA111" s="77"/>
      <c r="FC111" s="66">
        <v>4.1666666666666664E-2</v>
      </c>
      <c r="FD111" s="77"/>
      <c r="FE111" s="77"/>
      <c r="FF111" s="77"/>
      <c r="FG111" s="77"/>
      <c r="FH111" s="77">
        <v>14</v>
      </c>
      <c r="FI111" s="77">
        <v>12.4</v>
      </c>
      <c r="FJ111" s="77">
        <v>11.6</v>
      </c>
      <c r="FK111" s="77"/>
      <c r="FL111" s="77"/>
      <c r="FM111" s="77"/>
      <c r="FN111" s="77"/>
      <c r="FO111" s="77"/>
      <c r="FQ111" s="66">
        <v>4.1666666666666664E-2</v>
      </c>
      <c r="FR111" s="77"/>
      <c r="FS111" s="77"/>
      <c r="FT111" s="77"/>
      <c r="FU111" s="77"/>
      <c r="FV111" s="77"/>
      <c r="FW111" s="77"/>
      <c r="FX111" s="77"/>
      <c r="FY111" s="77"/>
      <c r="FZ111" s="77"/>
      <c r="GA111" s="77"/>
      <c r="GB111" s="77"/>
      <c r="GC111" s="77"/>
      <c r="GE111" s="66">
        <v>4.1666666666666664E-2</v>
      </c>
      <c r="GF111" s="77"/>
      <c r="GG111" s="77"/>
      <c r="GH111" s="77"/>
      <c r="GI111" s="77"/>
      <c r="GJ111" s="77"/>
      <c r="GK111" s="77">
        <v>6.8</v>
      </c>
      <c r="GL111" s="77"/>
      <c r="GM111" s="77"/>
      <c r="GN111" s="77"/>
      <c r="GO111" s="77"/>
      <c r="GP111" s="77"/>
      <c r="GQ111" s="77"/>
      <c r="GS111" s="66">
        <v>4.1666666666666664E-2</v>
      </c>
      <c r="GT111" s="77"/>
      <c r="GU111" s="77"/>
      <c r="GV111" s="77"/>
      <c r="GW111" s="77"/>
      <c r="GX111" s="77"/>
      <c r="GY111" s="77">
        <v>8.5</v>
      </c>
      <c r="GZ111" s="77"/>
      <c r="HA111" s="77"/>
      <c r="HB111" s="77"/>
      <c r="HC111" s="77"/>
      <c r="HD111" s="77"/>
      <c r="HE111" s="77"/>
    </row>
    <row r="112" spans="4:213" ht="15.75" thickBot="1" x14ac:dyDescent="0.3">
      <c r="D112" s="250">
        <v>8.3333333333333301E-2</v>
      </c>
      <c r="E112" s="248"/>
      <c r="F112" s="248"/>
      <c r="G112" s="248"/>
      <c r="H112" s="248"/>
      <c r="I112" s="248">
        <v>26.4</v>
      </c>
      <c r="J112" s="248">
        <v>24.3</v>
      </c>
      <c r="K112" s="248">
        <v>23.9</v>
      </c>
      <c r="L112" s="248"/>
      <c r="M112" s="248"/>
      <c r="N112" s="248"/>
      <c r="O112" s="248"/>
      <c r="P112" s="248"/>
      <c r="Q112" s="76"/>
      <c r="R112" s="66">
        <v>8.3333333333333301E-2</v>
      </c>
      <c r="S112" s="77"/>
      <c r="T112" s="77"/>
      <c r="U112" s="77"/>
      <c r="V112" s="77"/>
      <c r="W112" s="77">
        <v>27.2</v>
      </c>
      <c r="X112" s="77">
        <v>25.2</v>
      </c>
      <c r="Y112" s="77">
        <v>24.9</v>
      </c>
      <c r="Z112" s="77"/>
      <c r="AA112" s="77"/>
      <c r="AB112" s="77"/>
      <c r="AC112" s="77"/>
      <c r="AD112" s="77"/>
      <c r="AE112" s="27"/>
      <c r="AF112" s="66">
        <v>8.3333333333333301E-2</v>
      </c>
      <c r="AG112" s="77"/>
      <c r="AH112" s="77"/>
      <c r="AI112" s="77"/>
      <c r="AJ112" s="77"/>
      <c r="AK112" s="77"/>
      <c r="AL112" s="77">
        <v>24.7</v>
      </c>
      <c r="AM112" s="77"/>
      <c r="AN112" s="77"/>
      <c r="AO112" s="77"/>
      <c r="AP112" s="77"/>
      <c r="AQ112" s="77"/>
      <c r="AR112" s="77"/>
      <c r="AT112" s="66">
        <v>8.3333333333333301E-2</v>
      </c>
      <c r="AU112" s="77"/>
      <c r="AV112" s="77"/>
      <c r="AW112" s="77"/>
      <c r="AX112" s="77"/>
      <c r="AY112" s="77"/>
      <c r="AZ112" s="77">
        <v>21.9</v>
      </c>
      <c r="BA112" s="77"/>
      <c r="BB112" s="77"/>
      <c r="BC112" s="77"/>
      <c r="BD112" s="77"/>
      <c r="BE112" s="77"/>
      <c r="BF112" s="77"/>
      <c r="BG112" s="27"/>
      <c r="BH112" s="66">
        <v>8.3333333333333301E-2</v>
      </c>
      <c r="BI112" s="77"/>
      <c r="BJ112" s="77"/>
      <c r="BK112" s="77"/>
      <c r="BL112" s="77"/>
      <c r="BM112" s="77"/>
      <c r="BN112" s="77">
        <v>25.7</v>
      </c>
      <c r="BO112" s="77"/>
      <c r="BP112" s="77"/>
      <c r="BQ112" s="77"/>
      <c r="BR112" s="77"/>
      <c r="BS112" s="77"/>
      <c r="BT112" s="77"/>
      <c r="BU112" s="27"/>
      <c r="BV112" s="66">
        <v>8.3333333333333301E-2</v>
      </c>
      <c r="BW112" s="77"/>
      <c r="BX112" s="77"/>
      <c r="BY112" s="77"/>
      <c r="BZ112" s="77"/>
      <c r="CA112" s="77"/>
      <c r="CB112" s="77"/>
      <c r="CC112" s="77"/>
      <c r="CD112" s="77"/>
      <c r="CE112" s="77"/>
      <c r="CF112" s="77"/>
      <c r="CG112" s="77"/>
      <c r="CH112" s="77"/>
      <c r="CI112" s="27"/>
      <c r="CJ112" s="66">
        <v>8.3333333333333301E-2</v>
      </c>
      <c r="CK112" s="77"/>
      <c r="CL112" s="77"/>
      <c r="CM112" s="77"/>
      <c r="CN112" s="77"/>
      <c r="CO112" s="77">
        <v>26.4</v>
      </c>
      <c r="CP112" s="77">
        <v>24.4</v>
      </c>
      <c r="CQ112" s="77">
        <v>24.1</v>
      </c>
      <c r="CR112" s="77"/>
      <c r="CS112" s="77"/>
      <c r="CT112" s="77"/>
      <c r="CU112" s="77"/>
      <c r="CV112" s="77"/>
      <c r="CW112" s="76"/>
      <c r="DL112" s="66">
        <v>8.3333333333333301E-2</v>
      </c>
      <c r="DM112" s="77"/>
      <c r="DN112" s="77"/>
      <c r="DO112" s="77"/>
      <c r="DP112" s="77"/>
      <c r="DQ112" s="77"/>
      <c r="DR112" s="77">
        <v>26.4</v>
      </c>
      <c r="DS112" s="77"/>
      <c r="DT112" s="77"/>
      <c r="DU112" s="77"/>
      <c r="DV112" s="77"/>
      <c r="DW112" s="77"/>
      <c r="DX112" s="77"/>
      <c r="DY112" s="31"/>
      <c r="DZ112" s="66">
        <v>8.3333333333333301E-2</v>
      </c>
      <c r="EA112" s="77"/>
      <c r="EB112" s="77"/>
      <c r="EC112" s="77"/>
      <c r="ED112" s="77"/>
      <c r="EE112" s="77">
        <v>25.3</v>
      </c>
      <c r="EF112" s="87">
        <v>23.3</v>
      </c>
      <c r="EG112" s="77">
        <v>23</v>
      </c>
      <c r="EH112" s="77"/>
      <c r="EI112" s="77"/>
      <c r="EJ112" s="77"/>
      <c r="EK112" s="77"/>
      <c r="EL112" s="77"/>
      <c r="EM112" s="31"/>
      <c r="EN112" s="27"/>
      <c r="EO112" s="66">
        <v>8.3333333333333301E-2</v>
      </c>
      <c r="EP112" s="77"/>
      <c r="EQ112" s="77"/>
      <c r="ER112" s="77"/>
      <c r="ES112" s="77"/>
      <c r="ET112" s="77">
        <v>31.1</v>
      </c>
      <c r="EU112" s="77">
        <v>28.9</v>
      </c>
      <c r="EV112" s="77"/>
      <c r="EW112" s="77"/>
      <c r="EX112" s="77"/>
      <c r="EY112" s="77"/>
      <c r="EZ112" s="77"/>
      <c r="FA112" s="77"/>
      <c r="FC112" s="66">
        <v>8.3333333333333301E-2</v>
      </c>
      <c r="FD112" s="77"/>
      <c r="FE112" s="77"/>
      <c r="FF112" s="77"/>
      <c r="FG112" s="77"/>
      <c r="FH112" s="77">
        <v>28</v>
      </c>
      <c r="FI112" s="77">
        <v>26</v>
      </c>
      <c r="FJ112" s="77">
        <v>25.6</v>
      </c>
      <c r="FK112" s="77"/>
      <c r="FL112" s="77"/>
      <c r="FM112" s="77"/>
      <c r="FN112" s="77"/>
      <c r="FO112" s="77"/>
      <c r="FQ112" s="66">
        <v>8.3333333333333301E-2</v>
      </c>
      <c r="FR112" s="77"/>
      <c r="FS112" s="77"/>
      <c r="FT112" s="77"/>
      <c r="FU112" s="77"/>
      <c r="FV112" s="77"/>
      <c r="FW112" s="77">
        <v>27.3</v>
      </c>
      <c r="FX112" s="77"/>
      <c r="FY112" s="77"/>
      <c r="FZ112" s="77"/>
      <c r="GA112" s="77"/>
      <c r="GB112" s="77"/>
      <c r="GC112" s="77"/>
      <c r="GE112" s="66">
        <v>8.3333333333333301E-2</v>
      </c>
      <c r="GF112" s="77"/>
      <c r="GG112" s="77"/>
      <c r="GH112" s="77"/>
      <c r="GI112" s="77"/>
      <c r="GJ112" s="77">
        <v>22.5</v>
      </c>
      <c r="GK112" s="77">
        <v>20.6</v>
      </c>
      <c r="GL112" s="77">
        <v>20.100000000000001</v>
      </c>
      <c r="GM112" s="77"/>
      <c r="GN112" s="77"/>
      <c r="GO112" s="77"/>
      <c r="GP112" s="77"/>
      <c r="GQ112" s="77"/>
      <c r="GS112" s="66">
        <v>8.3333333333333301E-2</v>
      </c>
      <c r="GT112" s="77"/>
      <c r="GU112" s="77"/>
      <c r="GV112" s="77"/>
      <c r="GW112" s="77"/>
      <c r="GX112" s="77">
        <v>24.2</v>
      </c>
      <c r="GY112" s="77">
        <v>22.2</v>
      </c>
      <c r="GZ112" s="77">
        <v>21.8</v>
      </c>
      <c r="HA112" s="77"/>
      <c r="HB112" s="77"/>
      <c r="HC112" s="77"/>
      <c r="HD112" s="77"/>
      <c r="HE112" s="77"/>
    </row>
    <row r="113" spans="4:213" ht="15.75" thickBot="1" x14ac:dyDescent="0.3">
      <c r="D113" s="250">
        <v>0.125</v>
      </c>
      <c r="E113" s="248"/>
      <c r="F113" s="248"/>
      <c r="G113" s="248"/>
      <c r="H113" s="248"/>
      <c r="I113" s="248">
        <v>39.799999999999997</v>
      </c>
      <c r="J113" s="248">
        <v>37.5</v>
      </c>
      <c r="K113" s="248">
        <v>37.4</v>
      </c>
      <c r="L113" s="248"/>
      <c r="M113" s="248"/>
      <c r="N113" s="248"/>
      <c r="O113" s="248"/>
      <c r="P113" s="248"/>
      <c r="Q113" s="76"/>
      <c r="R113" s="66">
        <v>0.125</v>
      </c>
      <c r="S113" s="77"/>
      <c r="T113" s="77"/>
      <c r="U113" s="77"/>
      <c r="V113" s="77"/>
      <c r="W113" s="77">
        <v>40.700000000000003</v>
      </c>
      <c r="X113" s="77">
        <v>38.299999999999997</v>
      </c>
      <c r="Y113" s="77">
        <v>38.4</v>
      </c>
      <c r="Z113" s="77"/>
      <c r="AA113" s="77"/>
      <c r="AB113" s="77"/>
      <c r="AC113" s="77"/>
      <c r="AD113" s="77"/>
      <c r="AE113" s="27"/>
      <c r="AF113" s="66">
        <v>0.125</v>
      </c>
      <c r="AG113" s="77"/>
      <c r="AH113" s="77"/>
      <c r="AI113" s="77"/>
      <c r="AJ113" s="77"/>
      <c r="AK113" s="77">
        <v>40.299999999999997</v>
      </c>
      <c r="AL113" s="77">
        <v>37.799999999999997</v>
      </c>
      <c r="AM113" s="77">
        <v>37.9</v>
      </c>
      <c r="AN113" s="77"/>
      <c r="AO113" s="77"/>
      <c r="AP113" s="77"/>
      <c r="AQ113" s="77"/>
      <c r="AR113" s="77"/>
      <c r="AT113" s="66">
        <v>0.125</v>
      </c>
      <c r="AU113" s="77"/>
      <c r="AV113" s="77"/>
      <c r="AW113" s="77"/>
      <c r="AX113" s="77"/>
      <c r="AY113" s="77">
        <v>37.5</v>
      </c>
      <c r="AZ113" s="77">
        <v>35.200000000000003</v>
      </c>
      <c r="BA113" s="77">
        <v>35.200000000000003</v>
      </c>
      <c r="BB113" s="77"/>
      <c r="BC113" s="77"/>
      <c r="BD113" s="77"/>
      <c r="BE113" s="77"/>
      <c r="BF113" s="77"/>
      <c r="BG113" s="27"/>
      <c r="BH113" s="66">
        <v>0.125</v>
      </c>
      <c r="BI113" s="77"/>
      <c r="BJ113" s="77"/>
      <c r="BK113" s="77"/>
      <c r="BL113" s="77"/>
      <c r="BM113" s="77">
        <v>41.2</v>
      </c>
      <c r="BN113" s="77">
        <v>38.700000000000003</v>
      </c>
      <c r="BO113" s="77">
        <v>38.9</v>
      </c>
      <c r="BP113" s="77"/>
      <c r="BQ113" s="77"/>
      <c r="BR113" s="77"/>
      <c r="BS113" s="77"/>
      <c r="BT113" s="77"/>
      <c r="BU113" s="27"/>
      <c r="BV113" s="66">
        <v>0.125</v>
      </c>
      <c r="BW113" s="77"/>
      <c r="BX113" s="77"/>
      <c r="BY113" s="77"/>
      <c r="BZ113" s="77"/>
      <c r="CA113" s="77">
        <v>41.3</v>
      </c>
      <c r="CB113" s="77">
        <v>38.700000000000003</v>
      </c>
      <c r="CC113" s="77">
        <v>39.1</v>
      </c>
      <c r="CD113" s="77"/>
      <c r="CE113" s="77"/>
      <c r="CF113" s="77"/>
      <c r="CG113" s="77"/>
      <c r="CH113" s="77"/>
      <c r="CI113" s="27"/>
      <c r="CJ113" s="66">
        <v>0.125</v>
      </c>
      <c r="CK113" s="77"/>
      <c r="CL113" s="77"/>
      <c r="CM113" s="77"/>
      <c r="CN113" s="77"/>
      <c r="CO113" s="77">
        <v>39.9</v>
      </c>
      <c r="CP113" s="77">
        <v>37.6</v>
      </c>
      <c r="CQ113" s="77">
        <v>37.6</v>
      </c>
      <c r="CR113" s="77"/>
      <c r="CS113" s="77"/>
      <c r="CT113" s="77"/>
      <c r="CU113" s="77"/>
      <c r="CV113" s="77"/>
      <c r="CW113" s="76"/>
      <c r="DL113" s="66">
        <v>0.125</v>
      </c>
      <c r="DM113" s="77"/>
      <c r="DN113" s="77"/>
      <c r="DO113" s="77"/>
      <c r="DP113" s="77"/>
      <c r="DQ113" s="77">
        <v>41.9</v>
      </c>
      <c r="DR113" s="77">
        <v>39.4</v>
      </c>
      <c r="DS113" s="77">
        <v>39.6</v>
      </c>
      <c r="DT113" s="77"/>
      <c r="DU113" s="77"/>
      <c r="DV113" s="77"/>
      <c r="DW113" s="77"/>
      <c r="DX113" s="77"/>
      <c r="DY113" s="31"/>
      <c r="DZ113" s="66">
        <v>0.125</v>
      </c>
      <c r="EA113" s="77"/>
      <c r="EB113" s="77"/>
      <c r="EC113" s="77"/>
      <c r="ED113" s="87"/>
      <c r="EE113" s="87">
        <v>38.799999999999997</v>
      </c>
      <c r="EF113" s="87">
        <v>36.5</v>
      </c>
      <c r="EG113" s="77">
        <v>36.5</v>
      </c>
      <c r="EH113" s="77"/>
      <c r="EI113" s="77"/>
      <c r="EJ113" s="77"/>
      <c r="EK113" s="77"/>
      <c r="EL113" s="77"/>
      <c r="EM113" s="31"/>
      <c r="EN113" s="27"/>
      <c r="EO113" s="66">
        <v>0.125</v>
      </c>
      <c r="EP113" s="77"/>
      <c r="EQ113" s="77"/>
      <c r="ER113" s="77"/>
      <c r="ES113" s="77"/>
      <c r="ET113" s="77">
        <v>44.2</v>
      </c>
      <c r="EU113" s="77">
        <v>41.7</v>
      </c>
      <c r="EV113" s="77">
        <v>41.9</v>
      </c>
      <c r="EW113" s="77"/>
      <c r="EX113" s="77"/>
      <c r="EY113" s="77"/>
      <c r="EZ113" s="77"/>
      <c r="FA113" s="77"/>
      <c r="FC113" s="66">
        <v>0.125</v>
      </c>
      <c r="FD113" s="77"/>
      <c r="FE113" s="77"/>
      <c r="FF113" s="77"/>
      <c r="FG113" s="77">
        <v>43.9</v>
      </c>
      <c r="FH113" s="77">
        <v>41.4</v>
      </c>
      <c r="FI113" s="77">
        <v>39.1</v>
      </c>
      <c r="FJ113" s="77">
        <v>39.1</v>
      </c>
      <c r="FK113" s="77">
        <v>42.6</v>
      </c>
      <c r="FL113" s="77"/>
      <c r="FM113" s="77"/>
      <c r="FN113" s="77"/>
      <c r="FO113" s="77"/>
      <c r="FQ113" s="66">
        <v>0.125</v>
      </c>
      <c r="FR113" s="77"/>
      <c r="FS113" s="77"/>
      <c r="FT113" s="77"/>
      <c r="FU113" s="77"/>
      <c r="FV113" s="77">
        <v>42.8</v>
      </c>
      <c r="FW113" s="77">
        <v>40.200000000000003</v>
      </c>
      <c r="FX113" s="77">
        <v>40.4</v>
      </c>
      <c r="FY113" s="77"/>
      <c r="FZ113" s="77"/>
      <c r="GA113" s="77"/>
      <c r="GB113" s="77"/>
      <c r="GC113" s="77"/>
      <c r="GE113" s="66">
        <v>0.125</v>
      </c>
      <c r="GF113" s="77"/>
      <c r="GG113" s="77"/>
      <c r="GH113" s="77"/>
      <c r="GI113" s="77"/>
      <c r="GJ113" s="77">
        <v>36.200000000000003</v>
      </c>
      <c r="GK113" s="77">
        <v>33.9</v>
      </c>
      <c r="GL113" s="77">
        <v>33.9</v>
      </c>
      <c r="GM113" s="77"/>
      <c r="GN113" s="77"/>
      <c r="GO113" s="77"/>
      <c r="GP113" s="77"/>
      <c r="GQ113" s="77"/>
      <c r="GS113" s="66">
        <v>0.125</v>
      </c>
      <c r="GT113" s="77"/>
      <c r="GU113" s="77"/>
      <c r="GV113" s="77"/>
      <c r="GW113" s="77"/>
      <c r="GX113" s="77">
        <v>37.799999999999997</v>
      </c>
      <c r="GY113" s="77">
        <v>35.5</v>
      </c>
      <c r="GZ113" s="77">
        <v>35.4</v>
      </c>
      <c r="HA113" s="77"/>
      <c r="HB113" s="77"/>
      <c r="HC113" s="77"/>
      <c r="HD113" s="77"/>
      <c r="HE113" s="77"/>
    </row>
    <row r="114" spans="4:213" ht="15.75" thickBot="1" x14ac:dyDescent="0.3">
      <c r="D114" s="250">
        <v>0.16666666666666699</v>
      </c>
      <c r="E114" s="248"/>
      <c r="F114" s="248"/>
      <c r="G114" s="248"/>
      <c r="H114" s="248">
        <v>56</v>
      </c>
      <c r="I114" s="248">
        <v>52.6</v>
      </c>
      <c r="J114" s="248">
        <v>49.9</v>
      </c>
      <c r="K114" s="248">
        <v>50.3</v>
      </c>
      <c r="L114" s="248">
        <v>54.7</v>
      </c>
      <c r="M114" s="248"/>
      <c r="N114" s="248"/>
      <c r="O114" s="248"/>
      <c r="P114" s="248"/>
      <c r="Q114" s="76"/>
      <c r="R114" s="66">
        <v>0.16666666666666699</v>
      </c>
      <c r="S114" s="77"/>
      <c r="T114" s="77"/>
      <c r="U114" s="77"/>
      <c r="V114" s="77">
        <v>56.8</v>
      </c>
      <c r="W114" s="77">
        <v>53.4</v>
      </c>
      <c r="X114" s="77">
        <v>50.8</v>
      </c>
      <c r="Y114" s="77">
        <v>51.2</v>
      </c>
      <c r="Z114" s="77">
        <v>55.6</v>
      </c>
      <c r="AA114" s="77"/>
      <c r="AB114" s="77"/>
      <c r="AC114" s="77"/>
      <c r="AD114" s="77"/>
      <c r="AE114" s="27"/>
      <c r="AF114" s="66">
        <v>0.16666666666666699</v>
      </c>
      <c r="AG114" s="77"/>
      <c r="AH114" s="77"/>
      <c r="AI114" s="77"/>
      <c r="AJ114" s="77">
        <v>56.6</v>
      </c>
      <c r="AK114" s="77">
        <v>52.8</v>
      </c>
      <c r="AL114" s="77">
        <v>50.1</v>
      </c>
      <c r="AM114" s="77">
        <v>50.6</v>
      </c>
      <c r="AN114" s="77">
        <v>55.3</v>
      </c>
      <c r="AO114" s="77"/>
      <c r="AP114" s="77"/>
      <c r="AQ114" s="77"/>
      <c r="AR114" s="77"/>
      <c r="AT114" s="66">
        <v>0.16666666666666699</v>
      </c>
      <c r="AU114" s="77"/>
      <c r="AV114" s="77"/>
      <c r="AW114" s="77"/>
      <c r="AX114" s="77">
        <v>53.8</v>
      </c>
      <c r="AY114" s="77">
        <v>50.3</v>
      </c>
      <c r="AZ114" s="77">
        <v>47.7</v>
      </c>
      <c r="BA114" s="77">
        <v>48.1</v>
      </c>
      <c r="BB114" s="77">
        <v>52.6</v>
      </c>
      <c r="BC114" s="77"/>
      <c r="BD114" s="77"/>
      <c r="BE114" s="77"/>
      <c r="BF114" s="77"/>
      <c r="BG114" s="27"/>
      <c r="BH114" s="66">
        <v>0.16666666666666699</v>
      </c>
      <c r="BI114" s="77"/>
      <c r="BJ114" s="77"/>
      <c r="BK114" s="77"/>
      <c r="BL114" s="77">
        <v>57.6</v>
      </c>
      <c r="BM114" s="77">
        <v>53.6</v>
      </c>
      <c r="BN114" s="77">
        <v>50.9</v>
      </c>
      <c r="BO114" s="77">
        <v>51.4</v>
      </c>
      <c r="BP114" s="77">
        <v>56.3</v>
      </c>
      <c r="BQ114" s="77"/>
      <c r="BR114" s="77"/>
      <c r="BS114" s="77"/>
      <c r="BT114" s="77"/>
      <c r="BU114" s="27"/>
      <c r="BV114" s="66">
        <v>0.16666666666666699</v>
      </c>
      <c r="BW114" s="77"/>
      <c r="BX114" s="77"/>
      <c r="BY114" s="77"/>
      <c r="BZ114" s="77">
        <v>57.7</v>
      </c>
      <c r="CA114" s="77">
        <v>53.5</v>
      </c>
      <c r="CB114" s="77">
        <v>50.7</v>
      </c>
      <c r="CC114" s="77">
        <v>51.4</v>
      </c>
      <c r="CD114" s="77">
        <v>56.8</v>
      </c>
      <c r="CE114" s="77"/>
      <c r="CF114" s="77"/>
      <c r="CG114" s="77"/>
      <c r="CH114" s="77"/>
      <c r="CI114" s="27"/>
      <c r="CJ114" s="66">
        <v>0.16666666666666699</v>
      </c>
      <c r="CK114" s="77"/>
      <c r="CL114" s="77"/>
      <c r="CM114" s="77"/>
      <c r="CN114" s="77">
        <v>56.1</v>
      </c>
      <c r="CO114" s="77">
        <v>52.6</v>
      </c>
      <c r="CP114" s="77">
        <v>50.1</v>
      </c>
      <c r="CQ114" s="77">
        <v>50.5</v>
      </c>
      <c r="CR114" s="77">
        <v>55</v>
      </c>
      <c r="CS114" s="77"/>
      <c r="CT114" s="77"/>
      <c r="CU114" s="77"/>
      <c r="CV114" s="77"/>
      <c r="CW114" s="76"/>
      <c r="DL114" s="66">
        <v>0.16666666666666699</v>
      </c>
      <c r="DM114" s="77"/>
      <c r="DN114" s="77"/>
      <c r="DO114" s="77"/>
      <c r="DP114" s="77">
        <v>58.2</v>
      </c>
      <c r="DQ114" s="77">
        <v>54.3</v>
      </c>
      <c r="DR114" s="77">
        <v>51.6</v>
      </c>
      <c r="DS114" s="77">
        <v>52.1</v>
      </c>
      <c r="DT114" s="77">
        <v>56.9</v>
      </c>
      <c r="DU114" s="77"/>
      <c r="DV114" s="77"/>
      <c r="DW114" s="77"/>
      <c r="DX114" s="77"/>
      <c r="DY114" s="31"/>
      <c r="DZ114" s="66">
        <v>0.16666666666666699</v>
      </c>
      <c r="EA114" s="77"/>
      <c r="EB114" s="77"/>
      <c r="EC114" s="77"/>
      <c r="ED114" s="77">
        <v>55</v>
      </c>
      <c r="EE114" s="87">
        <v>51.6</v>
      </c>
      <c r="EF114" s="87">
        <v>49</v>
      </c>
      <c r="EG114" s="77">
        <v>49.4</v>
      </c>
      <c r="EH114" s="77">
        <v>53.9</v>
      </c>
      <c r="EI114" s="77"/>
      <c r="EJ114" s="77"/>
      <c r="EK114" s="77"/>
      <c r="EL114" s="77"/>
      <c r="EM114" s="31"/>
      <c r="EN114" s="27"/>
      <c r="EO114" s="66">
        <v>0.16666666666666699</v>
      </c>
      <c r="EP114" s="77"/>
      <c r="EQ114" s="77"/>
      <c r="ER114" s="77"/>
      <c r="ES114" s="77">
        <v>60.5</v>
      </c>
      <c r="ET114" s="77">
        <v>56.5</v>
      </c>
      <c r="EU114" s="77">
        <v>53.7</v>
      </c>
      <c r="EV114" s="77">
        <v>54.3</v>
      </c>
      <c r="EW114" s="77">
        <v>59.3</v>
      </c>
      <c r="EX114" s="77"/>
      <c r="EY114" s="77"/>
      <c r="EZ114" s="77"/>
      <c r="FA114" s="77"/>
      <c r="FC114" s="66">
        <v>0.16666666666666699</v>
      </c>
      <c r="FD114" s="77"/>
      <c r="FE114" s="77"/>
      <c r="FF114" s="77"/>
      <c r="FG114" s="77">
        <v>57.5</v>
      </c>
      <c r="FH114" s="77">
        <v>54.4</v>
      </c>
      <c r="FI114" s="77">
        <v>51.9</v>
      </c>
      <c r="FJ114" s="77">
        <v>52.1</v>
      </c>
      <c r="FK114" s="77">
        <v>56.2</v>
      </c>
      <c r="FL114" s="77"/>
      <c r="FM114" s="77"/>
      <c r="FN114" s="77"/>
      <c r="FO114" s="77"/>
      <c r="FQ114" s="66">
        <v>0.16666666666666699</v>
      </c>
      <c r="FR114" s="77"/>
      <c r="FS114" s="77"/>
      <c r="FT114" s="77"/>
      <c r="FU114" s="77">
        <v>59.1</v>
      </c>
      <c r="FV114" s="77">
        <v>55</v>
      </c>
      <c r="FW114" s="77">
        <v>52.2</v>
      </c>
      <c r="FX114" s="77">
        <v>52.8</v>
      </c>
      <c r="FY114" s="77">
        <v>57.9</v>
      </c>
      <c r="FZ114" s="77"/>
      <c r="GA114" s="77"/>
      <c r="GB114" s="77"/>
      <c r="GC114" s="77"/>
      <c r="GE114" s="66">
        <v>0.16666666666666699</v>
      </c>
      <c r="GF114" s="77"/>
      <c r="GG114" s="77"/>
      <c r="GH114" s="77"/>
      <c r="GI114" s="77">
        <v>52.4</v>
      </c>
      <c r="GJ114" s="77">
        <v>49.1</v>
      </c>
      <c r="GK114" s="77">
        <v>46.5</v>
      </c>
      <c r="GL114" s="77">
        <v>46.8</v>
      </c>
      <c r="GM114" s="77">
        <v>51.3</v>
      </c>
      <c r="GN114" s="77"/>
      <c r="GO114" s="77"/>
      <c r="GP114" s="77"/>
      <c r="GQ114" s="77"/>
      <c r="GS114" s="66">
        <v>0.16666666666666699</v>
      </c>
      <c r="GT114" s="77"/>
      <c r="GU114" s="77"/>
      <c r="GV114" s="77"/>
      <c r="GW114" s="77">
        <v>53.9</v>
      </c>
      <c r="GX114" s="77">
        <v>50.6</v>
      </c>
      <c r="GY114" s="77">
        <v>48.1</v>
      </c>
      <c r="GZ114" s="77">
        <v>48.4</v>
      </c>
      <c r="HA114" s="77">
        <v>52.8</v>
      </c>
      <c r="HB114" s="77"/>
      <c r="HC114" s="77"/>
      <c r="HD114" s="77"/>
      <c r="HE114" s="77"/>
    </row>
    <row r="115" spans="4:213" ht="15.75" thickBot="1" x14ac:dyDescent="0.3">
      <c r="D115" s="250">
        <v>0.20833333333333301</v>
      </c>
      <c r="E115" s="248"/>
      <c r="F115" s="248"/>
      <c r="G115" s="248">
        <v>73.2</v>
      </c>
      <c r="H115" s="248">
        <v>68.7</v>
      </c>
      <c r="I115" s="248">
        <v>64.7</v>
      </c>
      <c r="J115" s="248">
        <v>61.9</v>
      </c>
      <c r="K115" s="248">
        <v>62.5</v>
      </c>
      <c r="L115" s="248">
        <v>67.400000000000006</v>
      </c>
      <c r="M115" s="248">
        <v>75.599999999999994</v>
      </c>
      <c r="N115" s="248"/>
      <c r="O115" s="248"/>
      <c r="P115" s="248"/>
      <c r="Q115" s="76"/>
      <c r="R115" s="66">
        <v>0.20833333333333301</v>
      </c>
      <c r="S115" s="77"/>
      <c r="T115" s="77"/>
      <c r="U115" s="77">
        <v>73.900000000000006</v>
      </c>
      <c r="V115" s="77">
        <v>69.599999999999994</v>
      </c>
      <c r="W115" s="77">
        <v>65.7</v>
      </c>
      <c r="X115" s="77">
        <v>62.9</v>
      </c>
      <c r="Y115" s="77">
        <v>63.5</v>
      </c>
      <c r="Z115" s="77">
        <v>68.5</v>
      </c>
      <c r="AA115" s="77">
        <v>76.5</v>
      </c>
      <c r="AB115" s="77"/>
      <c r="AC115" s="77"/>
      <c r="AD115" s="77"/>
      <c r="AE115" s="27"/>
      <c r="AF115" s="66">
        <v>0.20833333333333301</v>
      </c>
      <c r="AG115" s="77"/>
      <c r="AH115" s="77"/>
      <c r="AI115" s="77">
        <v>73.900000000000006</v>
      </c>
      <c r="AJ115" s="77">
        <v>69</v>
      </c>
      <c r="AK115" s="77">
        <v>64.7</v>
      </c>
      <c r="AL115" s="77">
        <v>61.8</v>
      </c>
      <c r="AM115" s="77">
        <v>62.5</v>
      </c>
      <c r="AN115" s="77">
        <v>67.8</v>
      </c>
      <c r="AO115" s="77">
        <v>76.3</v>
      </c>
      <c r="AP115" s="77"/>
      <c r="AQ115" s="77"/>
      <c r="AR115" s="77"/>
      <c r="AT115" s="66">
        <v>0.20833333333333301</v>
      </c>
      <c r="AU115" s="77"/>
      <c r="AV115" s="77"/>
      <c r="AW115" s="77"/>
      <c r="AX115" s="77">
        <v>66.5</v>
      </c>
      <c r="AY115" s="77">
        <v>62.4</v>
      </c>
      <c r="AZ115" s="77">
        <v>59.6</v>
      </c>
      <c r="BA115" s="77">
        <v>60.2</v>
      </c>
      <c r="BB115" s="77">
        <v>65.3</v>
      </c>
      <c r="BC115" s="77">
        <v>73.7</v>
      </c>
      <c r="BD115" s="77"/>
      <c r="BE115" s="77"/>
      <c r="BF115" s="77"/>
      <c r="BG115" s="27"/>
      <c r="BH115" s="66">
        <v>0.20833333333333301</v>
      </c>
      <c r="BI115" s="77"/>
      <c r="BJ115" s="77"/>
      <c r="BK115" s="77">
        <v>74.900000000000006</v>
      </c>
      <c r="BL115" s="77">
        <v>69.8</v>
      </c>
      <c r="BM115" s="77">
        <v>65.3</v>
      </c>
      <c r="BN115" s="77">
        <v>62.4</v>
      </c>
      <c r="BO115" s="77">
        <v>63.2</v>
      </c>
      <c r="BP115" s="77">
        <v>68.599999999999994</v>
      </c>
      <c r="BQ115" s="77">
        <v>77.3</v>
      </c>
      <c r="BR115" s="77"/>
      <c r="BS115" s="77"/>
      <c r="BT115" s="77"/>
      <c r="BU115" s="27"/>
      <c r="BV115" s="66">
        <v>0.20833333333333301</v>
      </c>
      <c r="BW115" s="77"/>
      <c r="BX115" s="77"/>
      <c r="BY115" s="77">
        <v>75.2</v>
      </c>
      <c r="BZ115" s="77">
        <v>69.599999999999994</v>
      </c>
      <c r="CA115" s="77">
        <v>64.8</v>
      </c>
      <c r="CB115" s="77">
        <v>61.8</v>
      </c>
      <c r="CC115" s="77">
        <v>62.8</v>
      </c>
      <c r="CD115" s="77">
        <v>68.7</v>
      </c>
      <c r="CE115" s="77">
        <v>77.900000000000006</v>
      </c>
      <c r="CF115" s="77"/>
      <c r="CG115" s="77"/>
      <c r="CH115" s="77"/>
      <c r="CI115" s="27"/>
      <c r="CJ115" s="66">
        <v>0.20833333333333301</v>
      </c>
      <c r="CK115" s="77"/>
      <c r="CL115" s="77"/>
      <c r="CM115" s="77">
        <v>73.099999999999994</v>
      </c>
      <c r="CN115" s="77">
        <v>68.8</v>
      </c>
      <c r="CO115" s="77">
        <v>64.8</v>
      </c>
      <c r="CP115" s="77">
        <v>62.1</v>
      </c>
      <c r="CQ115" s="77">
        <v>62.7</v>
      </c>
      <c r="CR115" s="77">
        <v>67.8</v>
      </c>
      <c r="CS115" s="77">
        <v>76</v>
      </c>
      <c r="CT115" s="77"/>
      <c r="CU115" s="77"/>
      <c r="CV115" s="77"/>
      <c r="CW115" s="76"/>
      <c r="DL115" s="66">
        <v>0.20833333333333301</v>
      </c>
      <c r="DM115" s="77"/>
      <c r="DN115" s="77"/>
      <c r="DO115" s="77">
        <v>75.5</v>
      </c>
      <c r="DP115" s="77">
        <v>70.5</v>
      </c>
      <c r="DQ115" s="77">
        <v>66.099999999999994</v>
      </c>
      <c r="DR115" s="77">
        <v>63.2</v>
      </c>
      <c r="DS115" s="77">
        <v>63.9</v>
      </c>
      <c r="DT115" s="77">
        <v>69.3</v>
      </c>
      <c r="DU115" s="77">
        <v>77.900000000000006</v>
      </c>
      <c r="DV115" s="77"/>
      <c r="DW115" s="77"/>
      <c r="DX115" s="77"/>
      <c r="DY115" s="31"/>
      <c r="DZ115" s="66">
        <v>0.20833333333333301</v>
      </c>
      <c r="EA115" s="77"/>
      <c r="EB115" s="77"/>
      <c r="EC115" s="77">
        <v>72.099999999999994</v>
      </c>
      <c r="ED115" s="77">
        <v>67.7</v>
      </c>
      <c r="EE115" s="87">
        <v>63.7</v>
      </c>
      <c r="EF115" s="87">
        <v>61</v>
      </c>
      <c r="EG115" s="87">
        <v>61.7</v>
      </c>
      <c r="EH115" s="77">
        <v>66.7</v>
      </c>
      <c r="EI115" s="87">
        <v>75</v>
      </c>
      <c r="EJ115" s="77"/>
      <c r="EK115" s="77"/>
      <c r="EL115" s="77"/>
      <c r="EM115" s="31"/>
      <c r="EN115" s="27"/>
      <c r="EO115" s="66">
        <v>0.20833333333333301</v>
      </c>
      <c r="EP115" s="77"/>
      <c r="EQ115" s="77"/>
      <c r="ER115" s="77">
        <v>77.8</v>
      </c>
      <c r="ES115" s="77">
        <v>72.599999999999994</v>
      </c>
      <c r="ET115" s="77">
        <v>68.099999999999994</v>
      </c>
      <c r="EU115" s="77">
        <v>65.099999999999994</v>
      </c>
      <c r="EV115" s="77">
        <v>65.900000000000006</v>
      </c>
      <c r="EW115" s="77">
        <v>71.400000000000006</v>
      </c>
      <c r="EX115" s="77">
        <v>80.2</v>
      </c>
      <c r="EY115" s="77"/>
      <c r="EZ115" s="77"/>
      <c r="FA115" s="77"/>
      <c r="FC115" s="66">
        <v>0.20833333333333301</v>
      </c>
      <c r="FD115" s="77"/>
      <c r="FE115" s="77"/>
      <c r="FF115" s="77">
        <v>74.3</v>
      </c>
      <c r="FG115" s="77">
        <v>70.5</v>
      </c>
      <c r="FH115" s="77">
        <v>67</v>
      </c>
      <c r="FI115" s="77">
        <v>64.2</v>
      </c>
      <c r="FJ115" s="77">
        <v>64.7</v>
      </c>
      <c r="FK115" s="77">
        <v>69.3</v>
      </c>
      <c r="FL115" s="77">
        <v>77</v>
      </c>
      <c r="FM115" s="77"/>
      <c r="FN115" s="77"/>
      <c r="FO115" s="77"/>
      <c r="FQ115" s="66">
        <v>0.20833333333333301</v>
      </c>
      <c r="FR115" s="77"/>
      <c r="FS115" s="77"/>
      <c r="FT115" s="77">
        <v>76.5</v>
      </c>
      <c r="FU115" s="77">
        <v>71.099999999999994</v>
      </c>
      <c r="FV115" s="77">
        <v>66.5</v>
      </c>
      <c r="FW115" s="77">
        <v>63.4</v>
      </c>
      <c r="FX115" s="77">
        <v>64.3</v>
      </c>
      <c r="FY115" s="77">
        <v>69.900000000000006</v>
      </c>
      <c r="FZ115" s="77">
        <v>78.8</v>
      </c>
      <c r="GA115" s="77"/>
      <c r="GB115" s="77"/>
      <c r="GC115" s="77"/>
      <c r="GE115" s="66">
        <v>0.20833333333333301</v>
      </c>
      <c r="GF115" s="77"/>
      <c r="GG115" s="77"/>
      <c r="GH115" s="77"/>
      <c r="GI115" s="77">
        <v>65.3</v>
      </c>
      <c r="GJ115" s="77">
        <v>61.3</v>
      </c>
      <c r="GK115" s="77">
        <v>58.5</v>
      </c>
      <c r="GL115" s="77">
        <v>59.1</v>
      </c>
      <c r="GM115" s="77">
        <v>64.099999999999994</v>
      </c>
      <c r="GN115" s="77">
        <v>72.3</v>
      </c>
      <c r="GO115" s="77"/>
      <c r="GP115" s="77"/>
      <c r="GQ115" s="77"/>
      <c r="GS115" s="66">
        <v>0.20833333333333301</v>
      </c>
      <c r="GT115" s="77"/>
      <c r="GU115" s="77"/>
      <c r="GV115" s="77"/>
      <c r="GW115" s="77">
        <v>66.8</v>
      </c>
      <c r="GX115" s="77">
        <v>62.9</v>
      </c>
      <c r="GY115" s="77">
        <v>60.1</v>
      </c>
      <c r="GZ115" s="77">
        <v>60.7</v>
      </c>
      <c r="HA115" s="77">
        <v>65.599999999999994</v>
      </c>
      <c r="HB115" s="77">
        <v>73.8</v>
      </c>
      <c r="HC115" s="77"/>
      <c r="HD115" s="77"/>
      <c r="HE115" s="77"/>
    </row>
    <row r="116" spans="4:213" ht="15.75" thickBot="1" x14ac:dyDescent="0.3">
      <c r="D116" s="250">
        <v>0.25</v>
      </c>
      <c r="E116" s="248"/>
      <c r="F116" s="248"/>
      <c r="G116" s="248">
        <v>85.8</v>
      </c>
      <c r="H116" s="248">
        <v>81.099999999999994</v>
      </c>
      <c r="I116" s="248">
        <v>76.599999999999994</v>
      </c>
      <c r="J116" s="248">
        <v>73.599999999999994</v>
      </c>
      <c r="K116" s="248">
        <v>74.400000000000006</v>
      </c>
      <c r="L116" s="248">
        <v>79.7</v>
      </c>
      <c r="M116" s="248">
        <v>88.2</v>
      </c>
      <c r="N116" s="248">
        <v>96.4</v>
      </c>
      <c r="O116" s="248"/>
      <c r="P116" s="248"/>
      <c r="Q116" s="76"/>
      <c r="R116" s="66">
        <v>0.25</v>
      </c>
      <c r="S116" s="77"/>
      <c r="T116" s="77">
        <v>91.2</v>
      </c>
      <c r="U116" s="77">
        <v>86.6</v>
      </c>
      <c r="V116" s="77">
        <v>82</v>
      </c>
      <c r="W116" s="77">
        <v>77.7</v>
      </c>
      <c r="X116" s="77">
        <v>74.8</v>
      </c>
      <c r="Y116" s="77">
        <v>75.599999999999994</v>
      </c>
      <c r="Z116" s="77">
        <v>80.900000000000006</v>
      </c>
      <c r="AA116" s="77">
        <v>89.2</v>
      </c>
      <c r="AB116" s="77">
        <v>97.2</v>
      </c>
      <c r="AC116" s="77"/>
      <c r="AD116" s="77"/>
      <c r="AE116" s="27"/>
      <c r="AF116" s="66">
        <v>0.25</v>
      </c>
      <c r="AG116" s="77"/>
      <c r="AH116" s="77"/>
      <c r="AI116" s="77">
        <v>86.2</v>
      </c>
      <c r="AJ116" s="77">
        <v>80.900000000000006</v>
      </c>
      <c r="AK116" s="77">
        <v>76.2</v>
      </c>
      <c r="AL116" s="77">
        <v>73.099999999999994</v>
      </c>
      <c r="AM116" s="77">
        <v>74</v>
      </c>
      <c r="AN116" s="77">
        <v>79.7</v>
      </c>
      <c r="AO116" s="77">
        <v>88.5</v>
      </c>
      <c r="AP116" s="77">
        <v>97.1</v>
      </c>
      <c r="AQ116" s="77"/>
      <c r="AR116" s="77"/>
      <c r="AT116" s="66">
        <v>0.25</v>
      </c>
      <c r="AU116" s="77"/>
      <c r="AV116" s="77"/>
      <c r="AW116" s="77">
        <v>83.6</v>
      </c>
      <c r="AX116" s="77">
        <v>78.599999999999994</v>
      </c>
      <c r="AY116" s="77">
        <v>74.099999999999994</v>
      </c>
      <c r="AZ116" s="77">
        <v>71.099999999999994</v>
      </c>
      <c r="BA116" s="77">
        <v>72</v>
      </c>
      <c r="BB116" s="77">
        <v>77.5</v>
      </c>
      <c r="BC116" s="77">
        <v>86.1</v>
      </c>
      <c r="BD116" s="77">
        <v>94.5</v>
      </c>
      <c r="BE116" s="77"/>
      <c r="BF116" s="77"/>
      <c r="BG116" s="27"/>
      <c r="BH116" s="66">
        <v>0.25</v>
      </c>
      <c r="BI116" s="77"/>
      <c r="BJ116" s="77">
        <v>92.4</v>
      </c>
      <c r="BK116" s="77">
        <v>87</v>
      </c>
      <c r="BL116" s="77">
        <v>81.599999999999994</v>
      </c>
      <c r="BM116" s="77">
        <v>76.7</v>
      </c>
      <c r="BN116" s="77">
        <v>73.5</v>
      </c>
      <c r="BO116" s="77">
        <v>74.5</v>
      </c>
      <c r="BP116" s="77">
        <v>80.400000000000006</v>
      </c>
      <c r="BQ116" s="77">
        <v>89.3</v>
      </c>
      <c r="BR116" s="77">
        <v>98</v>
      </c>
      <c r="BS116" s="77"/>
      <c r="BT116" s="77"/>
      <c r="BU116" s="27"/>
      <c r="BV116" s="66">
        <v>0.25</v>
      </c>
      <c r="BW116" s="77"/>
      <c r="BX116" s="77">
        <v>93</v>
      </c>
      <c r="BY116" s="77">
        <v>86.8</v>
      </c>
      <c r="BZ116" s="77">
        <v>80.8</v>
      </c>
      <c r="CA116" s="77">
        <v>75.599999999999994</v>
      </c>
      <c r="CB116" s="77">
        <v>72.400000000000006</v>
      </c>
      <c r="CC116" s="77">
        <v>73.7</v>
      </c>
      <c r="CD116" s="77">
        <v>80</v>
      </c>
      <c r="CE116" s="77">
        <v>89.3</v>
      </c>
      <c r="CF116" s="77">
        <v>98.4</v>
      </c>
      <c r="CG116" s="77"/>
      <c r="CH116" s="77"/>
      <c r="CI116" s="27"/>
      <c r="CJ116" s="66">
        <v>0.25</v>
      </c>
      <c r="CK116" s="77"/>
      <c r="CL116" s="77"/>
      <c r="CM116" s="77">
        <v>85.8</v>
      </c>
      <c r="CN116" s="77">
        <v>81.099999999999994</v>
      </c>
      <c r="CO116" s="77">
        <v>76.8</v>
      </c>
      <c r="CP116" s="77">
        <v>73.8</v>
      </c>
      <c r="CQ116" s="77">
        <v>74.7</v>
      </c>
      <c r="CR116" s="77">
        <v>80.2</v>
      </c>
      <c r="CS116" s="77">
        <v>88.6</v>
      </c>
      <c r="CT116" s="77">
        <v>96.7</v>
      </c>
      <c r="CU116" s="77"/>
      <c r="CV116" s="77"/>
      <c r="CW116" s="76"/>
      <c r="DL116" s="66">
        <v>0.25</v>
      </c>
      <c r="DM116" s="77"/>
      <c r="DN116" s="77">
        <v>92.9</v>
      </c>
      <c r="DO116" s="77">
        <v>87.7</v>
      </c>
      <c r="DP116" s="77">
        <v>82.4</v>
      </c>
      <c r="DQ116" s="77">
        <v>77.599999999999994</v>
      </c>
      <c r="DR116" s="77">
        <v>74.5</v>
      </c>
      <c r="DS116" s="77">
        <v>75.400000000000006</v>
      </c>
      <c r="DT116" s="77">
        <v>81.2</v>
      </c>
      <c r="DU116" s="77">
        <v>90</v>
      </c>
      <c r="DV116" s="77">
        <v>98.5</v>
      </c>
      <c r="DW116" s="77"/>
      <c r="DX116" s="77"/>
      <c r="DY116" s="31"/>
      <c r="DZ116" s="66">
        <v>0.25</v>
      </c>
      <c r="EA116" s="77"/>
      <c r="EB116" s="77"/>
      <c r="EC116" s="77">
        <v>84.8</v>
      </c>
      <c r="ED116" s="77">
        <v>80</v>
      </c>
      <c r="EE116" s="87">
        <v>75.599999999999994</v>
      </c>
      <c r="EF116" s="87">
        <v>72.7</v>
      </c>
      <c r="EG116" s="77">
        <v>73.5</v>
      </c>
      <c r="EH116" s="87">
        <v>79</v>
      </c>
      <c r="EI116" s="87">
        <v>87.5</v>
      </c>
      <c r="EJ116" s="77">
        <v>95.7</v>
      </c>
      <c r="EK116" s="77"/>
      <c r="EL116" s="77"/>
      <c r="EM116" s="31"/>
      <c r="EN116" s="27"/>
      <c r="EO116" s="66">
        <v>0.25</v>
      </c>
      <c r="EP116" s="77"/>
      <c r="EQ116" s="77">
        <v>95.2</v>
      </c>
      <c r="ER116" s="77">
        <v>89.8</v>
      </c>
      <c r="ES116" s="77">
        <v>84.4</v>
      </c>
      <c r="ET116" s="77">
        <v>79.5</v>
      </c>
      <c r="EU116" s="77">
        <v>76.3</v>
      </c>
      <c r="EV116" s="77">
        <v>77.3</v>
      </c>
      <c r="EW116" s="77">
        <v>83.2</v>
      </c>
      <c r="EX116" s="77">
        <v>92.2</v>
      </c>
      <c r="EY116" s="77">
        <v>100.8</v>
      </c>
      <c r="EZ116" s="77"/>
      <c r="FA116" s="77"/>
      <c r="FC116" s="66">
        <v>0.25</v>
      </c>
      <c r="FD116" s="77"/>
      <c r="FE116" s="77">
        <v>91.5</v>
      </c>
      <c r="FF116" s="77">
        <v>87.4</v>
      </c>
      <c r="FG116" s="77">
        <v>83.4</v>
      </c>
      <c r="FH116" s="77">
        <v>79.400000000000006</v>
      </c>
      <c r="FI116" s="77">
        <v>76.5</v>
      </c>
      <c r="FJ116" s="77">
        <v>77.2</v>
      </c>
      <c r="FK116" s="77">
        <v>82.2</v>
      </c>
      <c r="FL116" s="77">
        <v>90.1</v>
      </c>
      <c r="FM116" s="77">
        <v>97.6</v>
      </c>
      <c r="FN116" s="77"/>
      <c r="FO116" s="77"/>
      <c r="FQ116" s="66">
        <v>0.25</v>
      </c>
      <c r="FR116" s="77"/>
      <c r="FS116" s="77">
        <v>94</v>
      </c>
      <c r="FT116" s="77">
        <v>88.4</v>
      </c>
      <c r="FU116" s="77">
        <v>82.7</v>
      </c>
      <c r="FV116" s="77">
        <v>77.599999999999994</v>
      </c>
      <c r="FW116" s="77">
        <v>74.3</v>
      </c>
      <c r="FX116" s="77">
        <v>75.400000000000006</v>
      </c>
      <c r="FY116" s="77">
        <v>81.400000000000006</v>
      </c>
      <c r="FZ116" s="77">
        <v>90.6</v>
      </c>
      <c r="GA116" s="77">
        <v>99.4</v>
      </c>
      <c r="GB116" s="77"/>
      <c r="GC116" s="77"/>
      <c r="GE116" s="66">
        <v>0.25</v>
      </c>
      <c r="GF116" s="77"/>
      <c r="GG116" s="77"/>
      <c r="GH116" s="77">
        <v>82.4</v>
      </c>
      <c r="GI116" s="77">
        <v>77.5</v>
      </c>
      <c r="GJ116" s="77">
        <v>73.099999999999994</v>
      </c>
      <c r="GK116" s="77">
        <v>70.2</v>
      </c>
      <c r="GL116" s="77">
        <v>71</v>
      </c>
      <c r="GM116" s="77">
        <v>76.400000000000006</v>
      </c>
      <c r="GN116" s="77">
        <v>84.9</v>
      </c>
      <c r="GO116" s="77">
        <v>93.2</v>
      </c>
      <c r="GP116" s="77"/>
      <c r="GQ116" s="77"/>
      <c r="GS116" s="66">
        <v>0.25</v>
      </c>
      <c r="GT116" s="77"/>
      <c r="GU116" s="77"/>
      <c r="GV116" s="77">
        <v>83.8</v>
      </c>
      <c r="GW116" s="77">
        <v>79.2</v>
      </c>
      <c r="GX116" s="77">
        <v>74.900000000000006</v>
      </c>
      <c r="GY116" s="77">
        <v>71.900000000000006</v>
      </c>
      <c r="GZ116" s="77">
        <v>72.7</v>
      </c>
      <c r="HA116" s="77">
        <v>78</v>
      </c>
      <c r="HB116" s="77">
        <v>86.4</v>
      </c>
      <c r="HC116" s="77">
        <v>94.6</v>
      </c>
      <c r="HD116" s="77"/>
      <c r="HE116" s="77"/>
    </row>
    <row r="117" spans="4:213" ht="15.75" thickBot="1" x14ac:dyDescent="0.3">
      <c r="D117" s="250">
        <v>0.29166666666666702</v>
      </c>
      <c r="E117" s="248">
        <v>108.7</v>
      </c>
      <c r="F117" s="248">
        <v>102.9</v>
      </c>
      <c r="G117" s="248">
        <v>98.3</v>
      </c>
      <c r="H117" s="248">
        <v>93.4</v>
      </c>
      <c r="I117" s="248">
        <v>88.7</v>
      </c>
      <c r="J117" s="248">
        <v>85.4</v>
      </c>
      <c r="K117" s="248">
        <v>86.3</v>
      </c>
      <c r="L117" s="248">
        <v>92.1</v>
      </c>
      <c r="M117" s="248">
        <v>100.7</v>
      </c>
      <c r="N117" s="248">
        <v>108.7</v>
      </c>
      <c r="O117" s="248">
        <v>113.6</v>
      </c>
      <c r="P117" s="248"/>
      <c r="Q117" s="76"/>
      <c r="R117" s="66">
        <v>0.29166666666666702</v>
      </c>
      <c r="S117" s="77">
        <v>109.3</v>
      </c>
      <c r="T117" s="77">
        <v>103.7</v>
      </c>
      <c r="U117" s="77">
        <v>99.2</v>
      </c>
      <c r="V117" s="77">
        <v>94.6</v>
      </c>
      <c r="W117" s="77">
        <v>90</v>
      </c>
      <c r="X117" s="77">
        <v>86.9</v>
      </c>
      <c r="Y117" s="77">
        <v>87.8</v>
      </c>
      <c r="Z117" s="77">
        <v>93.5</v>
      </c>
      <c r="AA117" s="77">
        <v>101.9</v>
      </c>
      <c r="AB117" s="77">
        <v>109.7</v>
      </c>
      <c r="AC117" s="77">
        <v>114.4</v>
      </c>
      <c r="AD117" s="77"/>
      <c r="AE117" s="27"/>
      <c r="AF117" s="66">
        <v>0.29166666666666702</v>
      </c>
      <c r="AG117" s="77">
        <v>109.3</v>
      </c>
      <c r="AH117" s="77">
        <v>103.3</v>
      </c>
      <c r="AI117" s="77">
        <v>98.2</v>
      </c>
      <c r="AJ117" s="77">
        <v>92.9</v>
      </c>
      <c r="AK117" s="77">
        <v>87.8</v>
      </c>
      <c r="AL117" s="77">
        <v>84.5</v>
      </c>
      <c r="AM117" s="77">
        <v>85.6</v>
      </c>
      <c r="AN117" s="77">
        <v>91.7</v>
      </c>
      <c r="AO117" s="77">
        <v>100.7</v>
      </c>
      <c r="AP117" s="77">
        <v>109</v>
      </c>
      <c r="AQ117" s="77">
        <v>114.2</v>
      </c>
      <c r="AR117" s="77">
        <v>114</v>
      </c>
      <c r="AT117" s="66">
        <v>0.29166666666666702</v>
      </c>
      <c r="AU117" s="77"/>
      <c r="AV117" s="77">
        <v>100.8</v>
      </c>
      <c r="AW117" s="77">
        <v>95.8</v>
      </c>
      <c r="AX117" s="77">
        <v>90.7</v>
      </c>
      <c r="AY117" s="77">
        <v>85.9</v>
      </c>
      <c r="AZ117" s="77">
        <v>82.6</v>
      </c>
      <c r="BA117" s="77">
        <v>83.7</v>
      </c>
      <c r="BB117" s="77">
        <v>89.6</v>
      </c>
      <c r="BC117" s="77">
        <v>98.4</v>
      </c>
      <c r="BD117" s="77">
        <v>106.6</v>
      </c>
      <c r="BE117" s="77">
        <v>111.7</v>
      </c>
      <c r="BF117" s="77"/>
      <c r="BG117" s="27"/>
      <c r="BH117" s="66">
        <v>0.29166666666666702</v>
      </c>
      <c r="BI117" s="77">
        <v>110.3</v>
      </c>
      <c r="BJ117" s="77">
        <v>104.2</v>
      </c>
      <c r="BK117" s="77">
        <v>98.9</v>
      </c>
      <c r="BL117" s="77">
        <v>93.4</v>
      </c>
      <c r="BM117" s="77">
        <v>88.2</v>
      </c>
      <c r="BN117" s="77">
        <v>84.8</v>
      </c>
      <c r="BO117" s="77">
        <v>85.9</v>
      </c>
      <c r="BP117" s="77">
        <v>92.2</v>
      </c>
      <c r="BQ117" s="77">
        <v>101.3</v>
      </c>
      <c r="BR117" s="77">
        <v>109.8</v>
      </c>
      <c r="BS117" s="77">
        <v>115</v>
      </c>
      <c r="BT117" s="77">
        <v>114.9</v>
      </c>
      <c r="BU117" s="27"/>
      <c r="BV117" s="66">
        <v>0.29166666666666702</v>
      </c>
      <c r="BW117" s="77">
        <v>110.7</v>
      </c>
      <c r="BX117" s="77">
        <v>104.2</v>
      </c>
      <c r="BY117" s="77">
        <v>98.2</v>
      </c>
      <c r="BZ117" s="77">
        <v>92</v>
      </c>
      <c r="CA117" s="77">
        <v>86.4</v>
      </c>
      <c r="CB117" s="77">
        <v>83</v>
      </c>
      <c r="CC117" s="77">
        <v>84.5</v>
      </c>
      <c r="CD117" s="77">
        <v>91.2</v>
      </c>
      <c r="CE117" s="77">
        <v>100.8</v>
      </c>
      <c r="CF117" s="77">
        <v>109.7</v>
      </c>
      <c r="CG117" s="77">
        <v>115.2</v>
      </c>
      <c r="CH117" s="77">
        <v>115.2</v>
      </c>
      <c r="CI117" s="27"/>
      <c r="CJ117" s="66">
        <v>0.29166666666666702</v>
      </c>
      <c r="CK117" s="77">
        <v>108.8</v>
      </c>
      <c r="CL117" s="77">
        <v>103.1</v>
      </c>
      <c r="CM117" s="77">
        <v>98.3</v>
      </c>
      <c r="CN117" s="77">
        <v>93.6</v>
      </c>
      <c r="CO117" s="77">
        <v>88.9</v>
      </c>
      <c r="CP117" s="77">
        <v>85.8</v>
      </c>
      <c r="CQ117" s="77">
        <v>86.8</v>
      </c>
      <c r="CR117" s="77">
        <v>92.6</v>
      </c>
      <c r="CS117" s="77">
        <v>101.2</v>
      </c>
      <c r="CT117" s="77">
        <v>109.1</v>
      </c>
      <c r="CU117" s="77">
        <v>113.7</v>
      </c>
      <c r="CV117" s="77"/>
      <c r="CW117" s="76"/>
      <c r="DL117" s="66">
        <v>0.29166666666666702</v>
      </c>
      <c r="DM117" s="77">
        <v>110.8</v>
      </c>
      <c r="DN117" s="77">
        <v>104.8</v>
      </c>
      <c r="DO117" s="77">
        <v>99.8</v>
      </c>
      <c r="DP117" s="77">
        <v>94.4</v>
      </c>
      <c r="DQ117" s="77">
        <v>89.3</v>
      </c>
      <c r="DR117" s="77">
        <v>85.9</v>
      </c>
      <c r="DS117" s="77">
        <v>87.1</v>
      </c>
      <c r="DT117" s="77">
        <v>93.2</v>
      </c>
      <c r="DU117" s="77">
        <v>102.2</v>
      </c>
      <c r="DV117" s="77">
        <v>110.5</v>
      </c>
      <c r="DW117" s="77">
        <v>115.6</v>
      </c>
      <c r="DX117" s="77">
        <v>115.4</v>
      </c>
      <c r="DY117" s="31"/>
      <c r="DZ117" s="66">
        <v>0.29166666666666702</v>
      </c>
      <c r="EA117" s="77"/>
      <c r="EB117" s="87">
        <v>102.1</v>
      </c>
      <c r="EC117" s="77">
        <v>97.2</v>
      </c>
      <c r="ED117" s="77">
        <v>92.3</v>
      </c>
      <c r="EE117" s="87">
        <v>87.6</v>
      </c>
      <c r="EF117" s="87">
        <v>84.5</v>
      </c>
      <c r="EG117" s="77">
        <v>85.5</v>
      </c>
      <c r="EH117" s="77">
        <v>91.3</v>
      </c>
      <c r="EI117" s="87">
        <v>100</v>
      </c>
      <c r="EJ117" s="77">
        <v>108</v>
      </c>
      <c r="EK117" s="77">
        <v>112.8</v>
      </c>
      <c r="EL117" s="77"/>
      <c r="EM117" s="31"/>
      <c r="EN117" s="27"/>
      <c r="EO117" s="66">
        <v>0.29166666666666702</v>
      </c>
      <c r="EP117" s="77">
        <v>113</v>
      </c>
      <c r="EQ117" s="77">
        <v>107</v>
      </c>
      <c r="ER117" s="77">
        <v>101.9</v>
      </c>
      <c r="ES117" s="77">
        <v>96.4</v>
      </c>
      <c r="ET117" s="77">
        <v>91.1</v>
      </c>
      <c r="EU117" s="77">
        <v>87.6</v>
      </c>
      <c r="EV117" s="77">
        <v>88.8</v>
      </c>
      <c r="EW117" s="77">
        <v>95.1</v>
      </c>
      <c r="EX117" s="77">
        <v>104.3</v>
      </c>
      <c r="EY117" s="77">
        <v>112.7</v>
      </c>
      <c r="EZ117" s="77">
        <v>117.8</v>
      </c>
      <c r="FA117" s="77">
        <v>117.6</v>
      </c>
      <c r="FC117" s="66">
        <v>0.29166666666666702</v>
      </c>
      <c r="FD117" s="77">
        <v>109.5</v>
      </c>
      <c r="FE117" s="77">
        <v>104.3</v>
      </c>
      <c r="FF117" s="77">
        <v>100.4</v>
      </c>
      <c r="FG117" s="77">
        <v>96.4</v>
      </c>
      <c r="FH117" s="77">
        <v>92.3</v>
      </c>
      <c r="FI117" s="77">
        <v>89.2</v>
      </c>
      <c r="FJ117" s="77">
        <v>89.9</v>
      </c>
      <c r="FK117" s="77">
        <v>95.2</v>
      </c>
      <c r="FL117" s="77">
        <v>103.2</v>
      </c>
      <c r="FM117" s="77">
        <v>110.5</v>
      </c>
      <c r="FN117" s="77">
        <v>114.7</v>
      </c>
      <c r="FO117" s="77"/>
      <c r="FQ117" s="66">
        <v>0.29166666666666702</v>
      </c>
      <c r="FR117" s="77">
        <v>111.8</v>
      </c>
      <c r="FS117" s="77">
        <v>105.5</v>
      </c>
      <c r="FT117" s="77">
        <v>100.1</v>
      </c>
      <c r="FU117" s="77">
        <v>94.3</v>
      </c>
      <c r="FV117" s="77">
        <v>88.9</v>
      </c>
      <c r="FW117" s="77">
        <v>85.4</v>
      </c>
      <c r="FX117" s="77">
        <v>86.6</v>
      </c>
      <c r="FY117" s="77">
        <v>93.1</v>
      </c>
      <c r="FZ117" s="77">
        <v>102.4</v>
      </c>
      <c r="GA117" s="77">
        <v>111.1</v>
      </c>
      <c r="GB117" s="77">
        <v>116.4</v>
      </c>
      <c r="GC117" s="77">
        <v>116.4</v>
      </c>
      <c r="GE117" s="66">
        <v>0.29166666666666702</v>
      </c>
      <c r="GF117" s="77"/>
      <c r="GG117" s="77">
        <v>99.5</v>
      </c>
      <c r="GH117" s="77">
        <v>94.7</v>
      </c>
      <c r="GI117" s="77">
        <v>89.7</v>
      </c>
      <c r="GJ117" s="77">
        <v>85</v>
      </c>
      <c r="GK117" s="77">
        <v>81.8</v>
      </c>
      <c r="GL117" s="77">
        <v>82.8</v>
      </c>
      <c r="GM117" s="77">
        <v>88.6</v>
      </c>
      <c r="GN117" s="77">
        <v>97.3</v>
      </c>
      <c r="GO117" s="77">
        <v>105.4</v>
      </c>
      <c r="GP117" s="77">
        <v>110.4</v>
      </c>
      <c r="GQ117" s="77"/>
      <c r="GS117" s="66">
        <v>0.29166666666666702</v>
      </c>
      <c r="GT117" s="77"/>
      <c r="GU117" s="77">
        <v>100.9</v>
      </c>
      <c r="GV117" s="77">
        <v>96.3</v>
      </c>
      <c r="GW117" s="77">
        <v>91.5</v>
      </c>
      <c r="GX117" s="77">
        <v>86.9</v>
      </c>
      <c r="GY117" s="77">
        <v>83.8</v>
      </c>
      <c r="GZ117" s="77">
        <v>84.7</v>
      </c>
      <c r="HA117" s="77">
        <v>90.4</v>
      </c>
      <c r="HB117" s="77">
        <v>99</v>
      </c>
      <c r="HC117" s="77">
        <v>106.9</v>
      </c>
      <c r="HD117" s="77">
        <v>111.7</v>
      </c>
      <c r="HE117" s="77"/>
    </row>
    <row r="118" spans="4:213" ht="15.75" thickBot="1" x14ac:dyDescent="0.3">
      <c r="D118" s="250">
        <v>0.33333333333333298</v>
      </c>
      <c r="E118" s="248">
        <v>120.6</v>
      </c>
      <c r="F118" s="248">
        <v>115.4</v>
      </c>
      <c r="G118" s="248">
        <v>111.1</v>
      </c>
      <c r="H118" s="248">
        <v>106.4</v>
      </c>
      <c r="I118" s="248">
        <v>101.5</v>
      </c>
      <c r="J118" s="248">
        <v>98</v>
      </c>
      <c r="K118" s="248">
        <v>99</v>
      </c>
      <c r="L118" s="248">
        <v>105</v>
      </c>
      <c r="M118" s="248">
        <v>113.7</v>
      </c>
      <c r="N118" s="248">
        <v>121.4</v>
      </c>
      <c r="O118" s="248">
        <v>125.7</v>
      </c>
      <c r="P118" s="248">
        <v>125.1</v>
      </c>
      <c r="Q118" s="76"/>
      <c r="R118" s="66">
        <v>0.33333333333333298</v>
      </c>
      <c r="S118" s="77">
        <v>121.4</v>
      </c>
      <c r="T118" s="77">
        <v>116.3</v>
      </c>
      <c r="U118" s="77">
        <v>112.2</v>
      </c>
      <c r="V118" s="77">
        <v>107.8</v>
      </c>
      <c r="W118" s="77">
        <v>103.2</v>
      </c>
      <c r="X118" s="77">
        <v>99.7</v>
      </c>
      <c r="Y118" s="77">
        <v>100.7</v>
      </c>
      <c r="Z118" s="77">
        <v>106.6</v>
      </c>
      <c r="AA118" s="77">
        <v>115.1</v>
      </c>
      <c r="AB118" s="77">
        <v>122.6</v>
      </c>
      <c r="AC118" s="77">
        <v>126.6</v>
      </c>
      <c r="AD118" s="77">
        <v>125.8</v>
      </c>
      <c r="AE118" s="27"/>
      <c r="AF118" s="66">
        <v>0.33333333333333298</v>
      </c>
      <c r="AG118" s="77">
        <v>121</v>
      </c>
      <c r="AH118" s="77">
        <v>115.4</v>
      </c>
      <c r="AI118" s="77">
        <v>110.7</v>
      </c>
      <c r="AJ118" s="77">
        <v>105.5</v>
      </c>
      <c r="AK118" s="77">
        <v>100.3</v>
      </c>
      <c r="AL118" s="77">
        <v>96.6</v>
      </c>
      <c r="AM118" s="77">
        <v>97.8</v>
      </c>
      <c r="AN118" s="77">
        <v>104.2</v>
      </c>
      <c r="AO118" s="77">
        <v>113.4</v>
      </c>
      <c r="AP118" s="77">
        <v>121.4</v>
      </c>
      <c r="AQ118" s="77">
        <v>126</v>
      </c>
      <c r="AR118" s="77">
        <v>125.5</v>
      </c>
      <c r="AT118" s="66">
        <v>0.33333333333333298</v>
      </c>
      <c r="AU118" s="77">
        <v>118.5</v>
      </c>
      <c r="AV118" s="77">
        <v>113</v>
      </c>
      <c r="AW118" s="77">
        <v>108.4</v>
      </c>
      <c r="AX118" s="77">
        <v>103.3</v>
      </c>
      <c r="AY118" s="77">
        <v>98.2</v>
      </c>
      <c r="AZ118" s="77">
        <v>94.8</v>
      </c>
      <c r="BA118" s="77">
        <v>95.9</v>
      </c>
      <c r="BB118" s="77">
        <v>102.1</v>
      </c>
      <c r="BC118" s="77">
        <v>111.1</v>
      </c>
      <c r="BD118" s="77">
        <v>119</v>
      </c>
      <c r="BE118" s="77">
        <v>123.6</v>
      </c>
      <c r="BF118" s="77">
        <v>123</v>
      </c>
      <c r="BG118" s="27"/>
      <c r="BH118" s="66">
        <v>0.33333333333333298</v>
      </c>
      <c r="BI118" s="77">
        <v>121.8</v>
      </c>
      <c r="BJ118" s="77">
        <v>116.2</v>
      </c>
      <c r="BK118" s="77">
        <v>111.3</v>
      </c>
      <c r="BL118" s="77">
        <v>105.9</v>
      </c>
      <c r="BM118" s="77">
        <v>100.5</v>
      </c>
      <c r="BN118" s="77">
        <v>96.8</v>
      </c>
      <c r="BO118" s="77">
        <v>98</v>
      </c>
      <c r="BP118" s="77">
        <v>104.6</v>
      </c>
      <c r="BQ118" s="77">
        <v>113.9</v>
      </c>
      <c r="BR118" s="77">
        <v>122.1</v>
      </c>
      <c r="BS118" s="77">
        <v>126.8</v>
      </c>
      <c r="BT118" s="77">
        <v>126.3</v>
      </c>
      <c r="BU118" s="27"/>
      <c r="BV118" s="66">
        <v>0.33333333333333298</v>
      </c>
      <c r="BW118" s="77">
        <v>121.7</v>
      </c>
      <c r="BX118" s="77">
        <v>115.7</v>
      </c>
      <c r="BY118" s="77">
        <v>110.1</v>
      </c>
      <c r="BZ118" s="77">
        <v>104</v>
      </c>
      <c r="CA118" s="77">
        <v>98</v>
      </c>
      <c r="CB118" s="77">
        <v>94.2</v>
      </c>
      <c r="CC118" s="77">
        <v>95.9</v>
      </c>
      <c r="CD118" s="77">
        <v>103.1</v>
      </c>
      <c r="CE118" s="77">
        <v>113</v>
      </c>
      <c r="CF118" s="77">
        <v>121.6</v>
      </c>
      <c r="CG118" s="77">
        <v>126.5</v>
      </c>
      <c r="CH118" s="77">
        <v>126.1</v>
      </c>
      <c r="CI118" s="27"/>
      <c r="CJ118" s="66">
        <v>0.33333333333333298</v>
      </c>
      <c r="CK118" s="77">
        <v>120.8</v>
      </c>
      <c r="CL118" s="77">
        <v>115.6</v>
      </c>
      <c r="CM118" s="77">
        <v>111.2</v>
      </c>
      <c r="CN118" s="77">
        <v>106.6</v>
      </c>
      <c r="CO118" s="77">
        <v>101.9</v>
      </c>
      <c r="CP118" s="77">
        <v>98.5</v>
      </c>
      <c r="CQ118" s="77">
        <v>99.5</v>
      </c>
      <c r="CR118" s="77">
        <v>105.6</v>
      </c>
      <c r="CS118" s="77">
        <v>114.2</v>
      </c>
      <c r="CT118" s="77">
        <v>121.8</v>
      </c>
      <c r="CU118" s="77">
        <v>125.9</v>
      </c>
      <c r="CV118" s="77">
        <v>125.1</v>
      </c>
      <c r="CW118" s="76"/>
      <c r="DL118" s="66">
        <v>0.33333333333333298</v>
      </c>
      <c r="DM118" s="77">
        <v>122.5</v>
      </c>
      <c r="DN118" s="77">
        <v>117</v>
      </c>
      <c r="DO118" s="77">
        <v>112.3</v>
      </c>
      <c r="DP118" s="77">
        <v>107.2</v>
      </c>
      <c r="DQ118" s="77">
        <v>101.9</v>
      </c>
      <c r="DR118" s="77">
        <v>98.2</v>
      </c>
      <c r="DS118" s="77">
        <v>99.4</v>
      </c>
      <c r="DT118" s="77">
        <v>105.9</v>
      </c>
      <c r="DU118" s="77">
        <v>115</v>
      </c>
      <c r="DV118" s="77">
        <v>123</v>
      </c>
      <c r="DW118" s="77">
        <v>127.5</v>
      </c>
      <c r="DX118" s="77">
        <v>126.9</v>
      </c>
      <c r="DY118" s="31"/>
      <c r="DZ118" s="66">
        <v>0.33333333333333298</v>
      </c>
      <c r="EA118" s="90">
        <v>119.8</v>
      </c>
      <c r="EB118" s="87">
        <v>114.5</v>
      </c>
      <c r="EC118" s="77">
        <v>110</v>
      </c>
      <c r="ED118" s="77">
        <v>105.2</v>
      </c>
      <c r="EE118" s="87">
        <v>100.4</v>
      </c>
      <c r="EF118" s="87">
        <v>97</v>
      </c>
      <c r="EG118" s="77">
        <v>98.1</v>
      </c>
      <c r="EH118" s="77">
        <v>104.2</v>
      </c>
      <c r="EI118" s="87">
        <v>112.9</v>
      </c>
      <c r="EJ118" s="77">
        <v>120.6</v>
      </c>
      <c r="EK118" s="77">
        <v>124.9</v>
      </c>
      <c r="EL118" s="87">
        <v>124.1</v>
      </c>
      <c r="EM118" s="31"/>
      <c r="EN118" s="27"/>
      <c r="EO118" s="66">
        <v>0.33333333333333298</v>
      </c>
      <c r="EP118" s="77">
        <v>124.6</v>
      </c>
      <c r="EQ118" s="77">
        <v>119.1</v>
      </c>
      <c r="ER118" s="77">
        <v>114.5</v>
      </c>
      <c r="ES118" s="77">
        <v>109.2</v>
      </c>
      <c r="ET118" s="77">
        <v>103.8</v>
      </c>
      <c r="EU118" s="77">
        <v>100</v>
      </c>
      <c r="EV118" s="77">
        <v>101.2</v>
      </c>
      <c r="EW118" s="77">
        <v>107.9</v>
      </c>
      <c r="EX118" s="77">
        <v>117.2</v>
      </c>
      <c r="EY118" s="77">
        <v>125.2</v>
      </c>
      <c r="EZ118" s="77">
        <v>129.69999999999999</v>
      </c>
      <c r="FA118" s="77">
        <v>129.1</v>
      </c>
      <c r="FC118" s="66">
        <v>0.33333333333333298</v>
      </c>
      <c r="FD118" s="77">
        <v>122</v>
      </c>
      <c r="FE118" s="77">
        <v>117.3</v>
      </c>
      <c r="FF118" s="77">
        <v>113.8</v>
      </c>
      <c r="FG118" s="77">
        <v>110.1</v>
      </c>
      <c r="FH118" s="77">
        <v>105.9</v>
      </c>
      <c r="FI118" s="77">
        <v>102.7</v>
      </c>
      <c r="FJ118" s="77">
        <v>103.4</v>
      </c>
      <c r="FK118" s="77">
        <v>108.8</v>
      </c>
      <c r="FL118" s="77">
        <v>116.7</v>
      </c>
      <c r="FM118" s="77">
        <v>123.7</v>
      </c>
      <c r="FN118" s="77">
        <v>127.4</v>
      </c>
      <c r="FO118" s="77">
        <v>126.4</v>
      </c>
      <c r="FQ118" s="66">
        <v>0.33333333333333298</v>
      </c>
      <c r="FR118" s="77">
        <v>123.1</v>
      </c>
      <c r="FS118" s="77">
        <v>117.4</v>
      </c>
      <c r="FT118" s="77">
        <v>112.4</v>
      </c>
      <c r="FU118" s="77">
        <v>106.7</v>
      </c>
      <c r="FV118" s="77">
        <v>101</v>
      </c>
      <c r="FW118" s="77">
        <v>97.2</v>
      </c>
      <c r="FX118" s="77">
        <v>98.6</v>
      </c>
      <c r="FY118" s="77">
        <v>105.4</v>
      </c>
      <c r="FZ118" s="77">
        <v>115</v>
      </c>
      <c r="GA118" s="77">
        <v>123.3</v>
      </c>
      <c r="GB118" s="77">
        <v>128.1</v>
      </c>
      <c r="GC118" s="77">
        <v>127.6</v>
      </c>
      <c r="GE118" s="66">
        <v>0.33333333333333298</v>
      </c>
      <c r="GF118" s="77">
        <v>117.3</v>
      </c>
      <c r="GG118" s="77">
        <v>111.8</v>
      </c>
      <c r="GH118" s="77">
        <v>107.3</v>
      </c>
      <c r="GI118" s="77">
        <v>102.4</v>
      </c>
      <c r="GJ118" s="77">
        <v>97.5</v>
      </c>
      <c r="GK118" s="77">
        <v>94</v>
      </c>
      <c r="GL118" s="77">
        <v>95.1</v>
      </c>
      <c r="GM118" s="77">
        <v>101.2</v>
      </c>
      <c r="GN118" s="77">
        <v>110</v>
      </c>
      <c r="GO118" s="77">
        <v>117.9</v>
      </c>
      <c r="GP118" s="77">
        <v>122.4</v>
      </c>
      <c r="GQ118" s="77">
        <v>121.8</v>
      </c>
      <c r="GS118" s="66">
        <v>0.33333333333333298</v>
      </c>
      <c r="GT118" s="77">
        <v>118.7</v>
      </c>
      <c r="GU118" s="77">
        <v>113.4</v>
      </c>
      <c r="GV118" s="77">
        <v>109.1</v>
      </c>
      <c r="GW118" s="77">
        <v>104.5</v>
      </c>
      <c r="GX118" s="77">
        <v>99.7</v>
      </c>
      <c r="GY118" s="77">
        <v>96.3</v>
      </c>
      <c r="GZ118" s="77">
        <v>97.3</v>
      </c>
      <c r="HA118" s="77">
        <v>103.3</v>
      </c>
      <c r="HB118" s="77">
        <v>111.9</v>
      </c>
      <c r="HC118" s="77">
        <v>119.6</v>
      </c>
      <c r="HD118" s="77">
        <v>123.9</v>
      </c>
      <c r="HE118" s="77">
        <v>123.2</v>
      </c>
    </row>
    <row r="119" spans="4:213" ht="15.75" thickBot="1" x14ac:dyDescent="0.3">
      <c r="D119" s="250">
        <v>0.375</v>
      </c>
      <c r="E119" s="248">
        <v>133</v>
      </c>
      <c r="F119" s="248">
        <v>128.4</v>
      </c>
      <c r="G119" s="248">
        <v>124.8</v>
      </c>
      <c r="H119" s="248">
        <v>120.7</v>
      </c>
      <c r="I119" s="248">
        <v>115.9</v>
      </c>
      <c r="J119" s="248">
        <v>112.2</v>
      </c>
      <c r="K119" s="248">
        <v>113.1</v>
      </c>
      <c r="L119" s="248">
        <v>119.2</v>
      </c>
      <c r="M119" s="248">
        <v>127.7</v>
      </c>
      <c r="N119" s="248">
        <v>134.9</v>
      </c>
      <c r="O119" s="248">
        <v>138.4</v>
      </c>
      <c r="P119" s="248">
        <v>137.30000000000001</v>
      </c>
      <c r="Q119" s="76"/>
      <c r="R119" s="66">
        <v>0.375</v>
      </c>
      <c r="S119" s="77">
        <v>133.9</v>
      </c>
      <c r="T119" s="77">
        <v>129.5</v>
      </c>
      <c r="U119" s="77">
        <v>126.1</v>
      </c>
      <c r="V119" s="77">
        <v>122.3</v>
      </c>
      <c r="W119" s="77">
        <v>117.9</v>
      </c>
      <c r="X119" s="77">
        <v>114.2</v>
      </c>
      <c r="Y119" s="77">
        <v>115.1</v>
      </c>
      <c r="Z119" s="77">
        <v>121</v>
      </c>
      <c r="AA119" s="77">
        <v>129.30000000000001</v>
      </c>
      <c r="AB119" s="77">
        <v>136.19999999999999</v>
      </c>
      <c r="AC119" s="77">
        <v>139.4</v>
      </c>
      <c r="AD119" s="77">
        <v>138.19999999999999</v>
      </c>
      <c r="AE119" s="27"/>
      <c r="AF119" s="66">
        <v>0.375</v>
      </c>
      <c r="AG119" s="77">
        <v>133.19999999999999</v>
      </c>
      <c r="AH119" s="77">
        <v>128.19999999999999</v>
      </c>
      <c r="AI119" s="77">
        <v>124.2</v>
      </c>
      <c r="AJ119" s="77">
        <v>119.6</v>
      </c>
      <c r="AK119" s="77">
        <v>114.3</v>
      </c>
      <c r="AL119" s="77">
        <v>110.4</v>
      </c>
      <c r="AM119" s="77">
        <v>111.5</v>
      </c>
      <c r="AN119" s="77">
        <v>118.2</v>
      </c>
      <c r="AO119" s="77">
        <v>127.2</v>
      </c>
      <c r="AP119" s="77">
        <v>134.69999999999999</v>
      </c>
      <c r="AQ119" s="77">
        <v>138.5</v>
      </c>
      <c r="AR119" s="77">
        <v>137.5</v>
      </c>
      <c r="AT119" s="66">
        <v>0.375</v>
      </c>
      <c r="AU119" s="77">
        <v>130.69999999999999</v>
      </c>
      <c r="AV119" s="77">
        <v>125.7</v>
      </c>
      <c r="AW119" s="77">
        <v>121.7</v>
      </c>
      <c r="AX119" s="77">
        <v>117.1</v>
      </c>
      <c r="AY119" s="77">
        <v>112.1</v>
      </c>
      <c r="AZ119" s="77">
        <v>108.3</v>
      </c>
      <c r="BA119" s="77">
        <v>109.4</v>
      </c>
      <c r="BB119" s="77">
        <v>115.9</v>
      </c>
      <c r="BC119" s="77">
        <v>124.8</v>
      </c>
      <c r="BD119" s="77">
        <v>132.19999999999999</v>
      </c>
      <c r="BE119" s="77">
        <v>136</v>
      </c>
      <c r="BF119" s="77">
        <v>135</v>
      </c>
      <c r="BG119" s="27"/>
      <c r="BH119" s="66">
        <v>0.375</v>
      </c>
      <c r="BI119" s="77">
        <v>133.9</v>
      </c>
      <c r="BJ119" s="77">
        <v>128.9</v>
      </c>
      <c r="BK119" s="77">
        <v>124.8</v>
      </c>
      <c r="BL119" s="77">
        <v>120</v>
      </c>
      <c r="BM119" s="77">
        <v>114.5</v>
      </c>
      <c r="BN119" s="77">
        <v>110.5</v>
      </c>
      <c r="BO119" s="77">
        <v>111.7</v>
      </c>
      <c r="BP119" s="77">
        <v>118.5</v>
      </c>
      <c r="BQ119" s="77">
        <v>127.8</v>
      </c>
      <c r="BR119" s="77">
        <v>135.4</v>
      </c>
      <c r="BS119" s="77">
        <v>139.30000000000001</v>
      </c>
      <c r="BT119" s="77">
        <v>138.30000000000001</v>
      </c>
      <c r="BU119" s="27"/>
      <c r="BV119" s="66">
        <v>0.375</v>
      </c>
      <c r="BW119" s="77">
        <v>133.5</v>
      </c>
      <c r="BX119" s="77">
        <v>128.1</v>
      </c>
      <c r="BY119" s="77">
        <v>123.2</v>
      </c>
      <c r="BZ119" s="77">
        <v>117.5</v>
      </c>
      <c r="CA119" s="77">
        <v>111.3</v>
      </c>
      <c r="CB119" s="77">
        <v>107.2</v>
      </c>
      <c r="CC119" s="77">
        <v>108.9</v>
      </c>
      <c r="CD119" s="77">
        <v>116.5</v>
      </c>
      <c r="CE119" s="77">
        <v>126.5</v>
      </c>
      <c r="CF119" s="77">
        <v>134.6</v>
      </c>
      <c r="CG119" s="77">
        <v>138.80000000000001</v>
      </c>
      <c r="CH119" s="77">
        <v>137.80000000000001</v>
      </c>
      <c r="CI119" s="27"/>
      <c r="CJ119" s="66">
        <v>0.375</v>
      </c>
      <c r="CK119" s="77">
        <v>133.19999999999999</v>
      </c>
      <c r="CL119" s="77">
        <v>128.6</v>
      </c>
      <c r="CM119" s="77">
        <v>125</v>
      </c>
      <c r="CN119" s="77">
        <v>121</v>
      </c>
      <c r="CO119" s="77">
        <v>116.4</v>
      </c>
      <c r="CP119" s="77">
        <v>112.7</v>
      </c>
      <c r="CQ119" s="77">
        <v>113.7</v>
      </c>
      <c r="CR119" s="77">
        <v>119.9</v>
      </c>
      <c r="CS119" s="77">
        <v>128.30000000000001</v>
      </c>
      <c r="CT119" s="77">
        <v>135.30000000000001</v>
      </c>
      <c r="CU119" s="77">
        <v>138.6</v>
      </c>
      <c r="CV119" s="77">
        <v>137.4</v>
      </c>
      <c r="CW119" s="76"/>
      <c r="DL119" s="66">
        <v>0.375</v>
      </c>
      <c r="DM119" s="77">
        <v>134.69999999999999</v>
      </c>
      <c r="DN119" s="77">
        <v>129.9</v>
      </c>
      <c r="DO119" s="77">
        <v>126</v>
      </c>
      <c r="DP119" s="77">
        <v>121.4</v>
      </c>
      <c r="DQ119" s="77">
        <v>116.2</v>
      </c>
      <c r="DR119" s="77">
        <v>112.2</v>
      </c>
      <c r="DS119" s="77">
        <v>113.4</v>
      </c>
      <c r="DT119" s="77">
        <v>120</v>
      </c>
      <c r="DU119" s="77">
        <v>129</v>
      </c>
      <c r="DV119" s="77">
        <v>136.5</v>
      </c>
      <c r="DW119" s="77">
        <v>140.1</v>
      </c>
      <c r="DX119" s="77">
        <v>139.1</v>
      </c>
      <c r="DY119" s="31"/>
      <c r="DZ119" s="66">
        <v>0.375</v>
      </c>
      <c r="EA119" s="90">
        <v>132.1</v>
      </c>
      <c r="EB119" s="87">
        <v>127.4</v>
      </c>
      <c r="EC119" s="77">
        <v>123.6</v>
      </c>
      <c r="ED119" s="77">
        <v>119.4</v>
      </c>
      <c r="EE119" s="87">
        <v>114.6</v>
      </c>
      <c r="EF119" s="87">
        <v>111</v>
      </c>
      <c r="EG119" s="77">
        <v>112</v>
      </c>
      <c r="EH119" s="77">
        <v>118.3</v>
      </c>
      <c r="EI119" s="87">
        <v>126.9</v>
      </c>
      <c r="EJ119" s="77">
        <v>134</v>
      </c>
      <c r="EK119" s="77">
        <v>137.5</v>
      </c>
      <c r="EL119" s="87">
        <v>136.30000000000001</v>
      </c>
      <c r="EM119" s="31"/>
      <c r="EN119" s="27"/>
      <c r="EO119" s="66">
        <v>0.375</v>
      </c>
      <c r="EP119" s="77">
        <v>137</v>
      </c>
      <c r="EQ119" s="77">
        <v>132.19999999999999</v>
      </c>
      <c r="ER119" s="77">
        <v>128.30000000000001</v>
      </c>
      <c r="ES119" s="77">
        <v>123.7</v>
      </c>
      <c r="ET119" s="77">
        <v>118.4</v>
      </c>
      <c r="EU119" s="77">
        <v>114.3</v>
      </c>
      <c r="EV119" s="77">
        <v>115.5</v>
      </c>
      <c r="EW119" s="77">
        <v>122.3</v>
      </c>
      <c r="EX119" s="77">
        <v>131.4</v>
      </c>
      <c r="EY119" s="77">
        <v>138.80000000000001</v>
      </c>
      <c r="EZ119" s="77">
        <v>142.4</v>
      </c>
      <c r="FA119" s="77">
        <v>141.30000000000001</v>
      </c>
      <c r="FC119" s="66">
        <v>0.375</v>
      </c>
      <c r="FD119" s="77">
        <v>134.9</v>
      </c>
      <c r="FE119" s="77">
        <v>130.80000000000001</v>
      </c>
      <c r="FF119" s="77">
        <v>128</v>
      </c>
      <c r="FG119" s="77">
        <v>124.9</v>
      </c>
      <c r="FH119" s="77">
        <v>121.1</v>
      </c>
      <c r="FI119" s="77">
        <v>117.7</v>
      </c>
      <c r="FJ119" s="77">
        <v>118.2</v>
      </c>
      <c r="FK119" s="77">
        <v>123.6</v>
      </c>
      <c r="FL119" s="77">
        <v>131.19999999999999</v>
      </c>
      <c r="FM119" s="77">
        <v>137.5</v>
      </c>
      <c r="FN119" s="77">
        <v>140.4</v>
      </c>
      <c r="FO119" s="77">
        <v>139</v>
      </c>
      <c r="FQ119" s="66">
        <v>0.375</v>
      </c>
      <c r="FR119" s="77">
        <v>135.19999999999999</v>
      </c>
      <c r="FS119" s="77">
        <v>130.1</v>
      </c>
      <c r="FT119" s="77">
        <v>125.9</v>
      </c>
      <c r="FU119" s="77">
        <v>120.8</v>
      </c>
      <c r="FV119" s="77">
        <v>115.1</v>
      </c>
      <c r="FW119" s="77">
        <v>110.9</v>
      </c>
      <c r="FX119" s="77">
        <v>112.2</v>
      </c>
      <c r="FY119" s="77">
        <v>119.4</v>
      </c>
      <c r="FZ119" s="77">
        <v>128.9</v>
      </c>
      <c r="GA119" s="77">
        <v>136.69999999999999</v>
      </c>
      <c r="GB119" s="77">
        <v>140.6</v>
      </c>
      <c r="GC119" s="77">
        <v>139.6</v>
      </c>
      <c r="GE119" s="66">
        <v>0.375</v>
      </c>
      <c r="GF119" s="77">
        <v>129.5</v>
      </c>
      <c r="GG119" s="77">
        <v>124.6</v>
      </c>
      <c r="GH119" s="77">
        <v>120.6</v>
      </c>
      <c r="GI119" s="77">
        <v>116.2</v>
      </c>
      <c r="GJ119" s="77">
        <v>111.2</v>
      </c>
      <c r="GK119" s="77">
        <v>107.6</v>
      </c>
      <c r="GL119" s="77">
        <v>108.6</v>
      </c>
      <c r="GM119" s="77">
        <v>114.9</v>
      </c>
      <c r="GN119" s="77">
        <v>123.7</v>
      </c>
      <c r="GO119" s="77">
        <v>131.1</v>
      </c>
      <c r="GP119" s="77">
        <v>134.80000000000001</v>
      </c>
      <c r="GQ119" s="77">
        <v>133.80000000000001</v>
      </c>
      <c r="GS119" s="66">
        <v>0.375</v>
      </c>
      <c r="GT119" s="77">
        <v>131.1</v>
      </c>
      <c r="GU119" s="77">
        <v>126.3</v>
      </c>
      <c r="GV119" s="77">
        <v>122.7</v>
      </c>
      <c r="GW119" s="77">
        <v>118.5</v>
      </c>
      <c r="GX119" s="77">
        <v>113.8</v>
      </c>
      <c r="GY119" s="77">
        <v>110.2</v>
      </c>
      <c r="GZ119" s="77">
        <v>111.2</v>
      </c>
      <c r="HA119" s="77">
        <v>117.3</v>
      </c>
      <c r="HB119" s="77">
        <v>125.8</v>
      </c>
      <c r="HC119" s="77">
        <v>132.9</v>
      </c>
      <c r="HD119" s="77">
        <v>136.5</v>
      </c>
      <c r="HE119" s="77">
        <v>135.4</v>
      </c>
    </row>
    <row r="120" spans="4:213" ht="15.75" thickBot="1" x14ac:dyDescent="0.3">
      <c r="D120" s="250">
        <v>0.41666666666666702</v>
      </c>
      <c r="E120" s="248">
        <v>146.1</v>
      </c>
      <c r="F120" s="248">
        <v>142.30000000000001</v>
      </c>
      <c r="G120" s="248">
        <v>139.69999999999999</v>
      </c>
      <c r="H120" s="248">
        <v>136.9</v>
      </c>
      <c r="I120" s="248">
        <v>132.9</v>
      </c>
      <c r="J120" s="248">
        <v>129</v>
      </c>
      <c r="K120" s="248">
        <v>129.6</v>
      </c>
      <c r="L120" s="248">
        <v>135.30000000000001</v>
      </c>
      <c r="M120" s="248">
        <v>143.19999999999999</v>
      </c>
      <c r="N120" s="248">
        <v>149.30000000000001</v>
      </c>
      <c r="O120" s="248">
        <v>151.80000000000001</v>
      </c>
      <c r="P120" s="248">
        <v>150.19999999999999</v>
      </c>
      <c r="Q120" s="76"/>
      <c r="R120" s="66">
        <v>0.41666666666666702</v>
      </c>
      <c r="S120" s="77">
        <v>147.1</v>
      </c>
      <c r="T120" s="77">
        <v>143.5</v>
      </c>
      <c r="U120" s="77">
        <v>141.19999999999999</v>
      </c>
      <c r="V120" s="77">
        <v>138.69999999999999</v>
      </c>
      <c r="W120" s="77">
        <v>135</v>
      </c>
      <c r="X120" s="77">
        <v>131.30000000000001</v>
      </c>
      <c r="Y120" s="77">
        <v>131.80000000000001</v>
      </c>
      <c r="Z120" s="77">
        <v>137.30000000000001</v>
      </c>
      <c r="AA120" s="77">
        <v>144.80000000000001</v>
      </c>
      <c r="AB120" s="77">
        <v>150.6</v>
      </c>
      <c r="AC120" s="77">
        <v>152.9</v>
      </c>
      <c r="AD120" s="77">
        <v>151.1</v>
      </c>
      <c r="AE120" s="27"/>
      <c r="AF120" s="66">
        <v>0.41666666666666702</v>
      </c>
      <c r="AG120" s="77">
        <v>146.1</v>
      </c>
      <c r="AH120" s="77">
        <v>142.1</v>
      </c>
      <c r="AI120" s="77">
        <v>139.19999999999999</v>
      </c>
      <c r="AJ120" s="77">
        <v>135.80000000000001</v>
      </c>
      <c r="AK120" s="77">
        <v>131.19999999999999</v>
      </c>
      <c r="AL120" s="77">
        <v>127.1</v>
      </c>
      <c r="AM120" s="77">
        <v>127.9</v>
      </c>
      <c r="AN120" s="77">
        <v>134.30000000000001</v>
      </c>
      <c r="AO120" s="77">
        <v>142.69999999999999</v>
      </c>
      <c r="AP120" s="77">
        <v>149.19999999999999</v>
      </c>
      <c r="AQ120" s="77">
        <v>151.9</v>
      </c>
      <c r="AR120" s="77">
        <v>150.30000000000001</v>
      </c>
      <c r="AT120" s="66">
        <v>0.41666666666666702</v>
      </c>
      <c r="AU120" s="77">
        <v>143.5</v>
      </c>
      <c r="AV120" s="77">
        <v>139.4</v>
      </c>
      <c r="AW120" s="77">
        <v>136.4</v>
      </c>
      <c r="AX120" s="77">
        <v>132.9</v>
      </c>
      <c r="AY120" s="77">
        <v>128.4</v>
      </c>
      <c r="AZ120" s="77">
        <v>124.4</v>
      </c>
      <c r="BA120" s="77">
        <v>125.3</v>
      </c>
      <c r="BB120" s="77">
        <v>131.5</v>
      </c>
      <c r="BC120" s="77">
        <v>139.9</v>
      </c>
      <c r="BD120" s="77">
        <v>146.4</v>
      </c>
      <c r="BE120" s="77">
        <v>149.19999999999999</v>
      </c>
      <c r="BF120" s="77">
        <v>147.69999999999999</v>
      </c>
      <c r="BG120" s="27"/>
      <c r="BH120" s="66">
        <v>0.41666666666666702</v>
      </c>
      <c r="BI120" s="77">
        <v>146.9</v>
      </c>
      <c r="BJ120" s="77">
        <v>142.80000000000001</v>
      </c>
      <c r="BK120" s="77">
        <v>139.9</v>
      </c>
      <c r="BL120" s="77">
        <v>136.4</v>
      </c>
      <c r="BM120" s="77">
        <v>131.6</v>
      </c>
      <c r="BN120" s="77">
        <v>127.3</v>
      </c>
      <c r="BO120" s="77">
        <v>128.19999999999999</v>
      </c>
      <c r="BP120" s="77">
        <v>134.80000000000001</v>
      </c>
      <c r="BQ120" s="77">
        <v>143.4</v>
      </c>
      <c r="BR120" s="77">
        <v>150</v>
      </c>
      <c r="BS120" s="77">
        <v>152.69999999999999</v>
      </c>
      <c r="BT120" s="77">
        <v>151.1</v>
      </c>
      <c r="BU120" s="27"/>
      <c r="BV120" s="66">
        <v>0.41666666666666702</v>
      </c>
      <c r="BW120" s="77">
        <v>146.30000000000001</v>
      </c>
      <c r="BX120" s="77">
        <v>141.9</v>
      </c>
      <c r="BY120" s="77">
        <v>138.19999999999999</v>
      </c>
      <c r="BZ120" s="77">
        <v>133.80000000000001</v>
      </c>
      <c r="CA120" s="77">
        <v>128</v>
      </c>
      <c r="CB120" s="77">
        <v>123.4</v>
      </c>
      <c r="CC120" s="77">
        <v>124.9</v>
      </c>
      <c r="CD120" s="77">
        <v>132.5</v>
      </c>
      <c r="CE120" s="77">
        <v>142</v>
      </c>
      <c r="CF120" s="77">
        <v>149.1</v>
      </c>
      <c r="CG120" s="77">
        <v>152.1</v>
      </c>
      <c r="CH120" s="77">
        <v>150.5</v>
      </c>
      <c r="CI120" s="27"/>
      <c r="CJ120" s="66">
        <v>0.41666666666666702</v>
      </c>
      <c r="CK120" s="77">
        <v>146.30000000000001</v>
      </c>
      <c r="CL120" s="77">
        <v>142.6</v>
      </c>
      <c r="CM120" s="77">
        <v>140</v>
      </c>
      <c r="CN120" s="77">
        <v>137.30000000000001</v>
      </c>
      <c r="CO120" s="77">
        <v>133.30000000000001</v>
      </c>
      <c r="CP120" s="77">
        <v>129.6</v>
      </c>
      <c r="CQ120" s="77">
        <v>130.30000000000001</v>
      </c>
      <c r="CR120" s="77">
        <v>136</v>
      </c>
      <c r="CS120" s="77">
        <v>143.69999999999999</v>
      </c>
      <c r="CT120" s="77">
        <v>149.69999999999999</v>
      </c>
      <c r="CU120" s="77">
        <v>152</v>
      </c>
      <c r="CV120" s="77">
        <v>150.30000000000001</v>
      </c>
      <c r="CW120" s="76"/>
      <c r="DL120" s="66">
        <v>0.41666666666666702</v>
      </c>
      <c r="DM120" s="77">
        <v>147.80000000000001</v>
      </c>
      <c r="DN120" s="77">
        <v>143.9</v>
      </c>
      <c r="DO120" s="77">
        <v>141.19999999999999</v>
      </c>
      <c r="DP120" s="77">
        <v>138</v>
      </c>
      <c r="DQ120" s="77">
        <v>133.5</v>
      </c>
      <c r="DR120" s="77">
        <v>129.4</v>
      </c>
      <c r="DS120" s="77">
        <v>130.19999999999999</v>
      </c>
      <c r="DT120" s="77">
        <v>136.4</v>
      </c>
      <c r="DU120" s="77">
        <v>144.69999999999999</v>
      </c>
      <c r="DV120" s="77">
        <v>151.1</v>
      </c>
      <c r="DW120" s="77">
        <v>153.6</v>
      </c>
      <c r="DX120" s="77">
        <v>151.9</v>
      </c>
      <c r="DY120" s="31"/>
      <c r="DZ120" s="66">
        <v>0.41666666666666702</v>
      </c>
      <c r="EA120" s="90">
        <v>145.1</v>
      </c>
      <c r="EB120" s="87">
        <v>141.19999999999999</v>
      </c>
      <c r="EC120" s="77">
        <v>138.5</v>
      </c>
      <c r="ED120" s="77">
        <v>135.5</v>
      </c>
      <c r="EE120" s="87">
        <v>131.30000000000001</v>
      </c>
      <c r="EF120" s="87">
        <v>127.5</v>
      </c>
      <c r="EG120" s="77">
        <v>128.30000000000001</v>
      </c>
      <c r="EH120" s="77">
        <v>134.19999999999999</v>
      </c>
      <c r="EI120" s="87">
        <v>142.19999999999999</v>
      </c>
      <c r="EJ120" s="77">
        <v>148.30000000000001</v>
      </c>
      <c r="EK120" s="77">
        <v>150.80000000000001</v>
      </c>
      <c r="EL120" s="87">
        <v>149.1</v>
      </c>
      <c r="EM120" s="31"/>
      <c r="EN120" s="27"/>
      <c r="EO120" s="66">
        <v>0.41666666666666702</v>
      </c>
      <c r="EP120" s="77">
        <v>150.19999999999999</v>
      </c>
      <c r="EQ120" s="77">
        <v>146.4</v>
      </c>
      <c r="ER120" s="77">
        <v>143.80000000000001</v>
      </c>
      <c r="ES120" s="77">
        <v>140.80000000000001</v>
      </c>
      <c r="ET120" s="77">
        <v>136.4</v>
      </c>
      <c r="EU120" s="77">
        <v>132.19999999999999</v>
      </c>
      <c r="EV120" s="77">
        <v>132.9</v>
      </c>
      <c r="EW120" s="77">
        <v>139.19999999999999</v>
      </c>
      <c r="EX120" s="77">
        <v>147.5</v>
      </c>
      <c r="EY120" s="77">
        <v>153.69999999999999</v>
      </c>
      <c r="EZ120" s="77">
        <v>156</v>
      </c>
      <c r="FA120" s="77">
        <v>154.30000000000001</v>
      </c>
      <c r="FC120" s="66">
        <v>0.41666666666666702</v>
      </c>
      <c r="FD120" s="77">
        <v>148.19999999999999</v>
      </c>
      <c r="FE120" s="77">
        <v>144.9</v>
      </c>
      <c r="FF120" s="77">
        <v>143.19999999999999</v>
      </c>
      <c r="FG120" s="77">
        <v>141.4</v>
      </c>
      <c r="FH120" s="77">
        <v>138.30000000000001</v>
      </c>
      <c r="FI120" s="77">
        <v>135</v>
      </c>
      <c r="FJ120" s="77">
        <v>135.1</v>
      </c>
      <c r="FK120" s="77">
        <v>139.9</v>
      </c>
      <c r="FL120" s="77">
        <v>146.69999999999999</v>
      </c>
      <c r="FM120" s="77">
        <v>152</v>
      </c>
      <c r="FN120" s="77">
        <v>154</v>
      </c>
      <c r="FO120" s="77">
        <v>152.1</v>
      </c>
      <c r="FQ120" s="66">
        <v>0.41666666666666702</v>
      </c>
      <c r="FR120" s="77">
        <v>148.30000000000001</v>
      </c>
      <c r="FS120" s="77">
        <v>144.19999999999999</v>
      </c>
      <c r="FT120" s="77">
        <v>141.19999999999999</v>
      </c>
      <c r="FU120" s="77">
        <v>137.5</v>
      </c>
      <c r="FV120" s="77">
        <v>132.5</v>
      </c>
      <c r="FW120" s="77">
        <v>128</v>
      </c>
      <c r="FX120" s="77">
        <v>129</v>
      </c>
      <c r="FY120" s="77">
        <v>135.9</v>
      </c>
      <c r="FZ120" s="77">
        <v>144.69999999999999</v>
      </c>
      <c r="GA120" s="77">
        <v>151.4</v>
      </c>
      <c r="GB120" s="77">
        <v>154.1</v>
      </c>
      <c r="GC120" s="77">
        <v>152.4</v>
      </c>
      <c r="GE120" s="66">
        <v>0.41666666666666702</v>
      </c>
      <c r="GF120" s="77">
        <v>142.30000000000001</v>
      </c>
      <c r="GG120" s="77">
        <v>138.19999999999999</v>
      </c>
      <c r="GH120" s="77">
        <v>135.19999999999999</v>
      </c>
      <c r="GI120" s="77">
        <v>131.80000000000001</v>
      </c>
      <c r="GJ120" s="77">
        <v>127.3</v>
      </c>
      <c r="GK120" s="77">
        <v>123.4</v>
      </c>
      <c r="GL120" s="77">
        <v>124.3</v>
      </c>
      <c r="GM120" s="77">
        <v>130.4</v>
      </c>
      <c r="GN120" s="77">
        <v>138.69999999999999</v>
      </c>
      <c r="GO120" s="77">
        <v>145.19999999999999</v>
      </c>
      <c r="GP120" s="77">
        <v>148</v>
      </c>
      <c r="GQ120" s="77">
        <v>146.5</v>
      </c>
      <c r="GS120" s="66">
        <v>0.41666666666666702</v>
      </c>
      <c r="GT120" s="77">
        <v>144</v>
      </c>
      <c r="GU120" s="77">
        <v>140.1</v>
      </c>
      <c r="GV120" s="77">
        <v>137.5</v>
      </c>
      <c r="GW120" s="77">
        <v>134.5</v>
      </c>
      <c r="GX120" s="77">
        <v>130.30000000000001</v>
      </c>
      <c r="GY120" s="77">
        <v>126.6</v>
      </c>
      <c r="GZ120" s="77">
        <v>127.2</v>
      </c>
      <c r="HA120" s="77">
        <v>133.1</v>
      </c>
      <c r="HB120" s="77">
        <v>141</v>
      </c>
      <c r="HC120" s="77">
        <v>147.19999999999999</v>
      </c>
      <c r="HD120" s="77">
        <v>149.80000000000001</v>
      </c>
      <c r="HE120" s="77">
        <v>148.1</v>
      </c>
    </row>
    <row r="121" spans="4:213" ht="15.75" thickBot="1" x14ac:dyDescent="0.3">
      <c r="D121" s="250">
        <v>0.45833333333333298</v>
      </c>
      <c r="E121" s="248">
        <v>159.9</v>
      </c>
      <c r="F121" s="248">
        <v>157.19999999999999</v>
      </c>
      <c r="G121" s="248">
        <v>156.19999999999999</v>
      </c>
      <c r="H121" s="248">
        <v>155.5</v>
      </c>
      <c r="I121" s="248">
        <v>153.1</v>
      </c>
      <c r="J121" s="248">
        <v>149.6</v>
      </c>
      <c r="K121" s="248">
        <v>149.30000000000001</v>
      </c>
      <c r="L121" s="248">
        <v>153.80000000000001</v>
      </c>
      <c r="M121" s="248">
        <v>160.1</v>
      </c>
      <c r="N121" s="248">
        <v>164.7</v>
      </c>
      <c r="O121" s="248">
        <v>165.9</v>
      </c>
      <c r="P121" s="248">
        <v>163.6</v>
      </c>
      <c r="Q121" s="76"/>
      <c r="R121" s="66">
        <v>0.45833333333333298</v>
      </c>
      <c r="S121" s="77">
        <v>160.9</v>
      </c>
      <c r="T121" s="77">
        <v>158.5</v>
      </c>
      <c r="U121" s="77">
        <v>157.69999999999999</v>
      </c>
      <c r="V121" s="77">
        <v>157.30000000000001</v>
      </c>
      <c r="W121" s="77">
        <v>155.30000000000001</v>
      </c>
      <c r="X121" s="77">
        <v>152</v>
      </c>
      <c r="Y121" s="77">
        <v>151.6</v>
      </c>
      <c r="Z121" s="77">
        <v>155.80000000000001</v>
      </c>
      <c r="AA121" s="77">
        <v>161.69999999999999</v>
      </c>
      <c r="AB121" s="77">
        <v>166</v>
      </c>
      <c r="AC121" s="77">
        <v>167</v>
      </c>
      <c r="AD121" s="77">
        <v>164.6</v>
      </c>
      <c r="AE121" s="27"/>
      <c r="AF121" s="66">
        <v>0.45833333333333298</v>
      </c>
      <c r="AG121" s="77">
        <v>160</v>
      </c>
      <c r="AH121" s="77">
        <v>157.1</v>
      </c>
      <c r="AI121" s="77">
        <v>155.9</v>
      </c>
      <c r="AJ121" s="77">
        <v>154.80000000000001</v>
      </c>
      <c r="AK121" s="77">
        <v>152</v>
      </c>
      <c r="AL121" s="77">
        <v>148.19999999999999</v>
      </c>
      <c r="AM121" s="77">
        <v>148.1</v>
      </c>
      <c r="AN121" s="77">
        <v>153.19999999999999</v>
      </c>
      <c r="AO121" s="77">
        <v>160</v>
      </c>
      <c r="AP121" s="77">
        <v>164.8</v>
      </c>
      <c r="AQ121" s="77">
        <v>166</v>
      </c>
      <c r="AR121" s="77">
        <v>163.80000000000001</v>
      </c>
      <c r="AT121" s="66">
        <v>0.45833333333333298</v>
      </c>
      <c r="AU121" s="77">
        <v>157.19999999999999</v>
      </c>
      <c r="AV121" s="77">
        <v>154.19999999999999</v>
      </c>
      <c r="AW121" s="77">
        <v>152.69999999999999</v>
      </c>
      <c r="AX121" s="77">
        <v>151.30000000000001</v>
      </c>
      <c r="AY121" s="77">
        <v>148.19999999999999</v>
      </c>
      <c r="AZ121" s="77">
        <v>144.4</v>
      </c>
      <c r="BA121" s="77">
        <v>144.5</v>
      </c>
      <c r="BB121" s="77">
        <v>149.69999999999999</v>
      </c>
      <c r="BC121" s="77">
        <v>156.69999999999999</v>
      </c>
      <c r="BD121" s="77">
        <v>161.69999999999999</v>
      </c>
      <c r="BE121" s="77">
        <v>163.19999999999999</v>
      </c>
      <c r="BF121" s="77">
        <v>161</v>
      </c>
      <c r="BG121" s="27"/>
      <c r="BH121" s="66">
        <v>0.45833333333333298</v>
      </c>
      <c r="BI121" s="77">
        <v>160.80000000000001</v>
      </c>
      <c r="BJ121" s="77">
        <v>158</v>
      </c>
      <c r="BK121" s="77">
        <v>156.80000000000001</v>
      </c>
      <c r="BL121" s="77">
        <v>155.69999999999999</v>
      </c>
      <c r="BM121" s="77">
        <v>152.9</v>
      </c>
      <c r="BN121" s="77">
        <v>148.9</v>
      </c>
      <c r="BO121" s="77">
        <v>148.9</v>
      </c>
      <c r="BP121" s="77">
        <v>154.1</v>
      </c>
      <c r="BQ121" s="77">
        <v>160.9</v>
      </c>
      <c r="BR121" s="77">
        <v>165.7</v>
      </c>
      <c r="BS121" s="77">
        <v>166.9</v>
      </c>
      <c r="BT121" s="77">
        <v>164.6</v>
      </c>
      <c r="BU121" s="27"/>
      <c r="BV121" s="66">
        <v>0.45833333333333298</v>
      </c>
      <c r="BW121" s="77">
        <v>160.30000000000001</v>
      </c>
      <c r="BX121" s="77">
        <v>157.19999999999999</v>
      </c>
      <c r="BY121" s="77">
        <v>155.5</v>
      </c>
      <c r="BZ121" s="77">
        <v>153.80000000000001</v>
      </c>
      <c r="CA121" s="77">
        <v>150</v>
      </c>
      <c r="CB121" s="77">
        <v>145.5</v>
      </c>
      <c r="CC121" s="77">
        <v>146</v>
      </c>
      <c r="CD121" s="77">
        <v>152.19999999999999</v>
      </c>
      <c r="CE121" s="77">
        <v>159.9</v>
      </c>
      <c r="CF121" s="77">
        <v>165.1</v>
      </c>
      <c r="CG121" s="77">
        <v>166.4</v>
      </c>
      <c r="CH121" s="77">
        <v>164.1</v>
      </c>
      <c r="CI121" s="27"/>
      <c r="CJ121" s="66">
        <v>0.45833333333333298</v>
      </c>
      <c r="CK121" s="77">
        <v>160.1</v>
      </c>
      <c r="CL121" s="77">
        <v>157.5</v>
      </c>
      <c r="CM121" s="77">
        <v>156.5</v>
      </c>
      <c r="CN121" s="77">
        <v>155.80000000000001</v>
      </c>
      <c r="CO121" s="77">
        <v>153.6</v>
      </c>
      <c r="CP121" s="77">
        <v>150.19999999999999</v>
      </c>
      <c r="CQ121" s="77">
        <v>150</v>
      </c>
      <c r="CR121" s="77">
        <v>154.4</v>
      </c>
      <c r="CS121" s="77">
        <v>160.6</v>
      </c>
      <c r="CT121" s="77">
        <v>165</v>
      </c>
      <c r="CU121" s="77">
        <v>166.1</v>
      </c>
      <c r="CV121" s="77">
        <v>163.69999999999999</v>
      </c>
      <c r="CW121" s="76"/>
      <c r="DL121" s="66">
        <v>0.45833333333333298</v>
      </c>
      <c r="DM121" s="77">
        <v>161.69999999999999</v>
      </c>
      <c r="DN121" s="77">
        <v>159.1</v>
      </c>
      <c r="DO121" s="77">
        <v>158.1</v>
      </c>
      <c r="DP121" s="77">
        <v>157.4</v>
      </c>
      <c r="DQ121" s="77">
        <v>154.9</v>
      </c>
      <c r="DR121" s="77">
        <v>151.19999999999999</v>
      </c>
      <c r="DS121" s="77">
        <v>150.9</v>
      </c>
      <c r="DT121" s="77">
        <v>155.69999999999999</v>
      </c>
      <c r="DU121" s="77">
        <v>162.19999999999999</v>
      </c>
      <c r="DV121" s="77">
        <v>166.8</v>
      </c>
      <c r="DW121" s="77">
        <v>167.8</v>
      </c>
      <c r="DX121" s="77">
        <v>165.5</v>
      </c>
      <c r="DY121" s="31"/>
      <c r="DZ121" s="66">
        <v>0.45833333333333298</v>
      </c>
      <c r="EA121" s="90">
        <v>158.9</v>
      </c>
      <c r="EB121" s="87">
        <v>156.1</v>
      </c>
      <c r="EC121" s="77">
        <v>154.9</v>
      </c>
      <c r="ED121" s="77">
        <v>153.9</v>
      </c>
      <c r="EE121" s="87">
        <v>151.4</v>
      </c>
      <c r="EF121" s="87">
        <v>147.80000000000001</v>
      </c>
      <c r="EG121" s="77">
        <v>147.80000000000001</v>
      </c>
      <c r="EH121" s="77">
        <v>152.5</v>
      </c>
      <c r="EI121" s="87">
        <v>159</v>
      </c>
      <c r="EJ121" s="77">
        <v>163.6</v>
      </c>
      <c r="EK121" s="77">
        <v>164.8</v>
      </c>
      <c r="EL121" s="87">
        <v>162.5</v>
      </c>
      <c r="EM121" s="31"/>
      <c r="EN121" s="27"/>
      <c r="EO121" s="66">
        <v>0.45833333333333298</v>
      </c>
      <c r="EP121" s="77">
        <v>164.3</v>
      </c>
      <c r="EQ121" s="77">
        <v>161.80000000000001</v>
      </c>
      <c r="ER121" s="77">
        <v>161.19999999999999</v>
      </c>
      <c r="ES121" s="77">
        <v>160.9</v>
      </c>
      <c r="ET121" s="77">
        <v>158.80000000000001</v>
      </c>
      <c r="EU121" s="77">
        <v>155.1</v>
      </c>
      <c r="EV121" s="77">
        <v>154.6</v>
      </c>
      <c r="EW121" s="77">
        <v>159.19999999999999</v>
      </c>
      <c r="EX121" s="77">
        <v>165.4</v>
      </c>
      <c r="EY121" s="77">
        <v>169.6</v>
      </c>
      <c r="EZ121" s="77">
        <v>170.4</v>
      </c>
      <c r="FA121" s="77">
        <v>168</v>
      </c>
      <c r="FC121" s="66">
        <v>0.45833333333333298</v>
      </c>
      <c r="FD121" s="77">
        <v>162</v>
      </c>
      <c r="FE121" s="77">
        <v>159.80000000000001</v>
      </c>
      <c r="FF121" s="77">
        <v>159.5</v>
      </c>
      <c r="FG121" s="77">
        <v>159.5</v>
      </c>
      <c r="FH121" s="77">
        <v>158.1</v>
      </c>
      <c r="FI121" s="77">
        <v>155.19999999999999</v>
      </c>
      <c r="FJ121" s="77">
        <v>154.6</v>
      </c>
      <c r="FK121" s="77">
        <v>158</v>
      </c>
      <c r="FL121" s="77">
        <v>163.4</v>
      </c>
      <c r="FM121" s="77">
        <v>167.2</v>
      </c>
      <c r="FN121" s="77">
        <v>168</v>
      </c>
      <c r="FO121" s="77">
        <v>165.7</v>
      </c>
      <c r="FQ121" s="66">
        <v>0.45833333333333298</v>
      </c>
      <c r="FR121" s="77">
        <v>162.30000000000001</v>
      </c>
      <c r="FS121" s="77">
        <v>159.5</v>
      </c>
      <c r="FT121" s="77">
        <v>158.5</v>
      </c>
      <c r="FU121" s="77">
        <v>157.5</v>
      </c>
      <c r="FV121" s="77">
        <v>154.69999999999999</v>
      </c>
      <c r="FW121" s="77">
        <v>150.6</v>
      </c>
      <c r="FX121" s="77">
        <v>150.5</v>
      </c>
      <c r="FY121" s="77">
        <v>155.80000000000001</v>
      </c>
      <c r="FZ121" s="77">
        <v>162.69999999999999</v>
      </c>
      <c r="GA121" s="77">
        <v>167.4</v>
      </c>
      <c r="GB121" s="77">
        <v>168.5</v>
      </c>
      <c r="GC121" s="77">
        <v>166.1</v>
      </c>
      <c r="GE121" s="66">
        <v>0.45833333333333298</v>
      </c>
      <c r="GF121" s="77">
        <v>155.9</v>
      </c>
      <c r="GG121" s="77">
        <v>152.80000000000001</v>
      </c>
      <c r="GH121" s="77">
        <v>151.30000000000001</v>
      </c>
      <c r="GI121" s="77">
        <v>149.80000000000001</v>
      </c>
      <c r="GJ121" s="77">
        <v>146.69999999999999</v>
      </c>
      <c r="GK121" s="77">
        <v>143</v>
      </c>
      <c r="GL121" s="77">
        <v>143.1</v>
      </c>
      <c r="GM121" s="77">
        <v>148.30000000000001</v>
      </c>
      <c r="GN121" s="77">
        <v>155.19999999999999</v>
      </c>
      <c r="GO121" s="77">
        <v>160.30000000000001</v>
      </c>
      <c r="GP121" s="77">
        <v>161.9</v>
      </c>
      <c r="GQ121" s="77">
        <v>159.80000000000001</v>
      </c>
      <c r="GS121" s="66">
        <v>0.45833333333333298</v>
      </c>
      <c r="GT121" s="77">
        <v>157.69999999999999</v>
      </c>
      <c r="GU121" s="77">
        <v>154.9</v>
      </c>
      <c r="GV121" s="77">
        <v>153.69999999999999</v>
      </c>
      <c r="GW121" s="77">
        <v>152.6</v>
      </c>
      <c r="GX121" s="77">
        <v>150</v>
      </c>
      <c r="GY121" s="77">
        <v>146.5</v>
      </c>
      <c r="GZ121" s="77">
        <v>146.4</v>
      </c>
      <c r="HA121" s="77">
        <v>151.1</v>
      </c>
      <c r="HB121" s="77">
        <v>157.6</v>
      </c>
      <c r="HC121" s="77">
        <v>162.4</v>
      </c>
      <c r="HD121" s="77">
        <v>163.69999999999999</v>
      </c>
      <c r="HE121" s="77">
        <v>161.5</v>
      </c>
    </row>
    <row r="122" spans="4:213" ht="15.75" thickBot="1" x14ac:dyDescent="0.3">
      <c r="D122" s="250">
        <v>0.5</v>
      </c>
      <c r="E122" s="248">
        <v>174.2</v>
      </c>
      <c r="F122" s="248">
        <v>172.9</v>
      </c>
      <c r="G122" s="248">
        <v>173.9</v>
      </c>
      <c r="H122" s="248">
        <v>175.9</v>
      </c>
      <c r="I122" s="248">
        <v>176.3</v>
      </c>
      <c r="J122" s="248">
        <v>173.9</v>
      </c>
      <c r="K122" s="248">
        <v>172.3</v>
      </c>
      <c r="L122" s="248">
        <v>174.3</v>
      </c>
      <c r="M122" s="248">
        <v>178.1</v>
      </c>
      <c r="N122" s="248">
        <v>180.7</v>
      </c>
      <c r="O122" s="248">
        <v>180.3</v>
      </c>
      <c r="P122" s="248">
        <v>177.5</v>
      </c>
      <c r="Q122" s="76"/>
      <c r="R122" s="66">
        <v>0.5</v>
      </c>
      <c r="S122" s="77">
        <v>175.2</v>
      </c>
      <c r="T122" s="77">
        <v>174.1</v>
      </c>
      <c r="U122" s="77">
        <v>175.3</v>
      </c>
      <c r="V122" s="77">
        <v>177.5</v>
      </c>
      <c r="W122" s="77">
        <v>178.1</v>
      </c>
      <c r="X122" s="77">
        <v>175.8</v>
      </c>
      <c r="Y122" s="77">
        <v>174.2</v>
      </c>
      <c r="Z122" s="77">
        <v>176</v>
      </c>
      <c r="AA122" s="77">
        <v>179.5</v>
      </c>
      <c r="AB122" s="77">
        <v>181.8</v>
      </c>
      <c r="AC122" s="77">
        <v>181.4</v>
      </c>
      <c r="AD122" s="77">
        <v>178.5</v>
      </c>
      <c r="AE122" s="27"/>
      <c r="AF122" s="66">
        <v>0.5</v>
      </c>
      <c r="AG122" s="77">
        <v>174.4</v>
      </c>
      <c r="AH122" s="77">
        <v>173.1</v>
      </c>
      <c r="AI122" s="77">
        <v>174.1</v>
      </c>
      <c r="AJ122" s="77">
        <v>176.2</v>
      </c>
      <c r="AK122" s="77">
        <v>176.6</v>
      </c>
      <c r="AL122" s="77">
        <v>174</v>
      </c>
      <c r="AM122" s="77">
        <v>172.3</v>
      </c>
      <c r="AN122" s="77">
        <v>174.6</v>
      </c>
      <c r="AO122" s="77">
        <v>178.5</v>
      </c>
      <c r="AP122" s="77">
        <v>181</v>
      </c>
      <c r="AQ122" s="77">
        <v>180.7</v>
      </c>
      <c r="AR122" s="77">
        <v>177.8</v>
      </c>
      <c r="AT122" s="66">
        <v>0.5</v>
      </c>
      <c r="AU122" s="77">
        <v>171.5</v>
      </c>
      <c r="AV122" s="77">
        <v>169.9</v>
      </c>
      <c r="AW122" s="77">
        <v>170.5</v>
      </c>
      <c r="AX122" s="77">
        <v>172</v>
      </c>
      <c r="AY122" s="77">
        <v>171.7</v>
      </c>
      <c r="AZ122" s="77">
        <v>168.9</v>
      </c>
      <c r="BA122" s="77">
        <v>167.6</v>
      </c>
      <c r="BB122" s="77">
        <v>170.4</v>
      </c>
      <c r="BC122" s="77">
        <v>174.8</v>
      </c>
      <c r="BD122" s="77">
        <v>177.8</v>
      </c>
      <c r="BE122" s="77">
        <v>177.7</v>
      </c>
      <c r="BF122" s="77">
        <v>174.9</v>
      </c>
      <c r="BG122" s="27"/>
      <c r="BH122" s="66">
        <v>0.5</v>
      </c>
      <c r="BI122" s="77">
        <v>175.4</v>
      </c>
      <c r="BJ122" s="77">
        <v>174.2</v>
      </c>
      <c r="BK122" s="77">
        <v>175.3</v>
      </c>
      <c r="BL122" s="77">
        <v>177.6</v>
      </c>
      <c r="BM122" s="77">
        <v>178.2</v>
      </c>
      <c r="BN122" s="77">
        <v>175.7</v>
      </c>
      <c r="BO122" s="77">
        <v>173.9</v>
      </c>
      <c r="BP122" s="77">
        <v>175.9</v>
      </c>
      <c r="BQ122" s="77">
        <v>179.8</v>
      </c>
      <c r="BR122" s="77">
        <v>182.1</v>
      </c>
      <c r="BS122" s="77">
        <v>181.7</v>
      </c>
      <c r="BT122" s="77">
        <v>178.7</v>
      </c>
      <c r="BU122" s="27"/>
      <c r="BV122" s="66">
        <v>0.5</v>
      </c>
      <c r="BW122" s="77">
        <v>175.1</v>
      </c>
      <c r="BX122" s="77">
        <v>173.7</v>
      </c>
      <c r="BY122" s="77">
        <v>174.8</v>
      </c>
      <c r="BZ122" s="77">
        <v>177.1</v>
      </c>
      <c r="CA122" s="77">
        <v>177.6</v>
      </c>
      <c r="CB122" s="77">
        <v>174.6</v>
      </c>
      <c r="CC122" s="77">
        <v>172.8</v>
      </c>
      <c r="CD122" s="77">
        <v>175.4</v>
      </c>
      <c r="CE122" s="77">
        <v>179.6</v>
      </c>
      <c r="CF122" s="77">
        <v>182</v>
      </c>
      <c r="CG122" s="77">
        <v>181.4</v>
      </c>
      <c r="CH122" s="77">
        <v>178.4</v>
      </c>
      <c r="CI122" s="27"/>
      <c r="CJ122" s="66">
        <v>0.5</v>
      </c>
      <c r="CK122" s="77">
        <v>174.4</v>
      </c>
      <c r="CL122" s="77">
        <v>173.1</v>
      </c>
      <c r="CM122" s="77">
        <v>174.2</v>
      </c>
      <c r="CN122" s="77">
        <v>176.3</v>
      </c>
      <c r="CO122" s="77">
        <v>176.6</v>
      </c>
      <c r="CP122" s="77">
        <v>174.2</v>
      </c>
      <c r="CQ122" s="77">
        <v>172.7</v>
      </c>
      <c r="CR122" s="77">
        <v>174.8</v>
      </c>
      <c r="CS122" s="77">
        <v>178.5</v>
      </c>
      <c r="CT122" s="77">
        <v>180.9</v>
      </c>
      <c r="CU122" s="77">
        <v>180.5</v>
      </c>
      <c r="CV122" s="77">
        <v>177.6</v>
      </c>
      <c r="CW122" s="76"/>
      <c r="DL122" s="66">
        <v>0.5</v>
      </c>
      <c r="DM122" s="77">
        <v>176.3</v>
      </c>
      <c r="DN122" s="77">
        <v>175.2</v>
      </c>
      <c r="DO122" s="77">
        <v>176.5</v>
      </c>
      <c r="DP122" s="77">
        <v>179</v>
      </c>
      <c r="DQ122" s="77">
        <v>179.8</v>
      </c>
      <c r="DR122" s="77">
        <v>177.4</v>
      </c>
      <c r="DS122" s="77">
        <v>175.5</v>
      </c>
      <c r="DT122" s="77">
        <v>177.3</v>
      </c>
      <c r="DU122" s="77">
        <v>180.9</v>
      </c>
      <c r="DV122" s="77">
        <v>183.1</v>
      </c>
      <c r="DW122" s="77">
        <v>182.5</v>
      </c>
      <c r="DX122" s="77">
        <v>179.6</v>
      </c>
      <c r="DY122" s="31"/>
      <c r="DZ122" s="66">
        <v>0.5</v>
      </c>
      <c r="EA122" s="90">
        <v>173.2</v>
      </c>
      <c r="EB122" s="87">
        <v>171.7</v>
      </c>
      <c r="EC122" s="77">
        <v>172.6</v>
      </c>
      <c r="ED122" s="77">
        <v>174.4</v>
      </c>
      <c r="EE122" s="87">
        <v>174.5</v>
      </c>
      <c r="EF122" s="87">
        <v>172</v>
      </c>
      <c r="EG122" s="77">
        <v>170.6</v>
      </c>
      <c r="EH122" s="77">
        <v>172.9</v>
      </c>
      <c r="EI122" s="87">
        <v>176.9</v>
      </c>
      <c r="EJ122" s="77">
        <v>179.5</v>
      </c>
      <c r="EK122" s="77">
        <v>179.3</v>
      </c>
      <c r="EL122" s="87">
        <v>176.4</v>
      </c>
      <c r="EM122" s="31"/>
      <c r="EN122" s="27"/>
      <c r="EO122" s="66">
        <v>0.5</v>
      </c>
      <c r="EP122" s="77">
        <v>178.9</v>
      </c>
      <c r="EQ122" s="77">
        <v>178.1</v>
      </c>
      <c r="ER122" s="77">
        <v>179.8</v>
      </c>
      <c r="ES122" s="77">
        <v>183</v>
      </c>
      <c r="ET122" s="77">
        <v>184.5</v>
      </c>
      <c r="EU122" s="77">
        <v>182.4</v>
      </c>
      <c r="EV122" s="77">
        <v>180.2</v>
      </c>
      <c r="EW122" s="77">
        <v>181.3</v>
      </c>
      <c r="EX122" s="77">
        <v>184.3</v>
      </c>
      <c r="EY122" s="77">
        <v>186.1</v>
      </c>
      <c r="EZ122" s="77">
        <v>185.2</v>
      </c>
      <c r="FA122" s="77">
        <v>182.1</v>
      </c>
      <c r="FC122" s="66">
        <v>0.5</v>
      </c>
      <c r="FD122" s="77">
        <v>176.3</v>
      </c>
      <c r="FE122" s="77">
        <v>175.3</v>
      </c>
      <c r="FF122" s="77">
        <v>176.6</v>
      </c>
      <c r="FG122" s="77">
        <v>178.9</v>
      </c>
      <c r="FH122" s="77">
        <v>179.6</v>
      </c>
      <c r="FI122" s="77">
        <v>177.6</v>
      </c>
      <c r="FJ122" s="77">
        <v>176</v>
      </c>
      <c r="FK122" s="77">
        <v>177.5</v>
      </c>
      <c r="FL122" s="77">
        <v>180.7</v>
      </c>
      <c r="FM122" s="77">
        <v>182.8</v>
      </c>
      <c r="FN122" s="77">
        <v>182.3</v>
      </c>
      <c r="FO122" s="77">
        <v>179.4</v>
      </c>
      <c r="FQ122" s="66">
        <v>0.5</v>
      </c>
      <c r="FR122" s="77">
        <v>177</v>
      </c>
      <c r="FS122" s="77">
        <v>176</v>
      </c>
      <c r="FT122" s="77">
        <v>177.4</v>
      </c>
      <c r="FU122" s="77">
        <v>180.2</v>
      </c>
      <c r="FV122" s="77">
        <v>181.2</v>
      </c>
      <c r="FW122" s="77">
        <v>178.8</v>
      </c>
      <c r="FX122" s="77">
        <v>176.7</v>
      </c>
      <c r="FY122" s="77">
        <v>178.4</v>
      </c>
      <c r="FZ122" s="77">
        <v>181.9</v>
      </c>
      <c r="GA122" s="77">
        <v>184</v>
      </c>
      <c r="GB122" s="77">
        <v>183.3</v>
      </c>
      <c r="GC122" s="77">
        <v>180.3</v>
      </c>
      <c r="GE122" s="66">
        <v>0.5</v>
      </c>
      <c r="GF122" s="77">
        <v>170.1</v>
      </c>
      <c r="GG122" s="77">
        <v>168.5</v>
      </c>
      <c r="GH122" s="77">
        <v>168.9</v>
      </c>
      <c r="GI122" s="77">
        <v>170.1</v>
      </c>
      <c r="GJ122" s="77">
        <v>169.5</v>
      </c>
      <c r="GK122" s="77">
        <v>166.7</v>
      </c>
      <c r="GL122" s="77">
        <v>165.5</v>
      </c>
      <c r="GM122" s="77">
        <v>168.5</v>
      </c>
      <c r="GN122" s="77">
        <v>173.1</v>
      </c>
      <c r="GO122" s="77">
        <v>176.2</v>
      </c>
      <c r="GP122" s="77">
        <v>176.3</v>
      </c>
      <c r="GQ122" s="77">
        <v>173.6</v>
      </c>
      <c r="GS122" s="66">
        <v>0.5</v>
      </c>
      <c r="GT122" s="77">
        <v>172</v>
      </c>
      <c r="GU122" s="77">
        <v>170.5</v>
      </c>
      <c r="GV122" s="77">
        <v>171.3</v>
      </c>
      <c r="GW122" s="77">
        <v>172.8</v>
      </c>
      <c r="GX122" s="77">
        <v>172.7</v>
      </c>
      <c r="GY122" s="77">
        <v>170.1</v>
      </c>
      <c r="GZ122" s="77">
        <v>168.8</v>
      </c>
      <c r="HA122" s="77">
        <v>171.3</v>
      </c>
      <c r="HB122" s="77">
        <v>175.5</v>
      </c>
      <c r="HC122" s="77">
        <v>178.3</v>
      </c>
      <c r="HD122" s="77">
        <v>178.1</v>
      </c>
      <c r="HE122" s="77">
        <v>175.4</v>
      </c>
    </row>
    <row r="123" spans="4:213" ht="15.75" thickBot="1" x14ac:dyDescent="0.3">
      <c r="D123" s="250">
        <v>0.54166666666666696</v>
      </c>
      <c r="E123" s="248">
        <v>188.7</v>
      </c>
      <c r="F123" s="248">
        <v>188.9</v>
      </c>
      <c r="G123" s="248">
        <v>192</v>
      </c>
      <c r="H123" s="248">
        <v>196.8</v>
      </c>
      <c r="I123" s="248">
        <v>200</v>
      </c>
      <c r="J123" s="248">
        <v>199.1</v>
      </c>
      <c r="K123" s="248">
        <v>196.3</v>
      </c>
      <c r="L123" s="248">
        <v>195.4</v>
      </c>
      <c r="M123" s="248">
        <v>196.3</v>
      </c>
      <c r="N123" s="248">
        <v>196.6</v>
      </c>
      <c r="O123" s="248">
        <v>194.8</v>
      </c>
      <c r="P123" s="248">
        <v>191.5</v>
      </c>
      <c r="Q123" s="76"/>
      <c r="R123" s="66">
        <v>0.54166666666666696</v>
      </c>
      <c r="S123" s="77">
        <v>189.7</v>
      </c>
      <c r="T123" s="77">
        <v>190.1</v>
      </c>
      <c r="U123" s="77">
        <v>193.2</v>
      </c>
      <c r="V123" s="77">
        <v>198</v>
      </c>
      <c r="W123" s="77">
        <v>201.1</v>
      </c>
      <c r="X123" s="77">
        <v>200.3</v>
      </c>
      <c r="Y123" s="77">
        <v>197.5</v>
      </c>
      <c r="Z123" s="77">
        <v>196.6</v>
      </c>
      <c r="AA123" s="77">
        <v>197.4</v>
      </c>
      <c r="AB123" s="77">
        <v>197.6</v>
      </c>
      <c r="AC123" s="77">
        <v>195.8</v>
      </c>
      <c r="AD123" s="77">
        <v>192.4</v>
      </c>
      <c r="AE123" s="27"/>
      <c r="AF123" s="66">
        <v>0.54166666666666696</v>
      </c>
      <c r="AG123" s="77">
        <v>189.1</v>
      </c>
      <c r="AH123" s="77">
        <v>189.5</v>
      </c>
      <c r="AI123" s="77">
        <v>192.8</v>
      </c>
      <c r="AJ123" s="77">
        <v>198</v>
      </c>
      <c r="AK123" s="77">
        <v>201.7</v>
      </c>
      <c r="AL123" s="77">
        <v>201</v>
      </c>
      <c r="AM123" s="77">
        <v>197.8</v>
      </c>
      <c r="AN123" s="77">
        <v>196.6</v>
      </c>
      <c r="AO123" s="77">
        <v>197.2</v>
      </c>
      <c r="AP123" s="77">
        <v>197.3</v>
      </c>
      <c r="AQ123" s="77">
        <v>195.3</v>
      </c>
      <c r="AR123" s="77">
        <v>191.9</v>
      </c>
      <c r="AT123" s="66">
        <v>0.54166666666666696</v>
      </c>
      <c r="AU123" s="77">
        <v>186.1</v>
      </c>
      <c r="AV123" s="77">
        <v>186.2</v>
      </c>
      <c r="AW123" s="77">
        <v>188.9</v>
      </c>
      <c r="AX123" s="77">
        <v>193.5</v>
      </c>
      <c r="AY123" s="77">
        <v>196.4</v>
      </c>
      <c r="AZ123" s="77">
        <v>195.2</v>
      </c>
      <c r="BA123" s="77">
        <v>192.4</v>
      </c>
      <c r="BB123" s="77">
        <v>192</v>
      </c>
      <c r="BC123" s="77">
        <v>193.3</v>
      </c>
      <c r="BD123" s="77">
        <v>193.9</v>
      </c>
      <c r="BE123" s="77">
        <v>192.3</v>
      </c>
      <c r="BF123" s="77">
        <v>189</v>
      </c>
      <c r="BG123" s="27"/>
      <c r="BH123" s="66">
        <v>0.54166666666666696</v>
      </c>
      <c r="BI123" s="77">
        <v>190.1</v>
      </c>
      <c r="BJ123" s="77">
        <v>190.6</v>
      </c>
      <c r="BK123" s="77">
        <v>194.2</v>
      </c>
      <c r="BL123" s="77">
        <v>199.8</v>
      </c>
      <c r="BM123" s="77">
        <v>203.9</v>
      </c>
      <c r="BN123" s="77">
        <v>203.3</v>
      </c>
      <c r="BO123" s="77">
        <v>200</v>
      </c>
      <c r="BP123" s="77">
        <v>198.3</v>
      </c>
      <c r="BQ123" s="77">
        <v>198.6</v>
      </c>
      <c r="BR123" s="77">
        <v>198.5</v>
      </c>
      <c r="BS123" s="77">
        <v>196.3</v>
      </c>
      <c r="BT123" s="77">
        <v>192.8</v>
      </c>
      <c r="BU123" s="27"/>
      <c r="BV123" s="66">
        <v>0.54166666666666696</v>
      </c>
      <c r="BW123" s="77">
        <v>190.1</v>
      </c>
      <c r="BX123" s="77">
        <v>190.7</v>
      </c>
      <c r="BY123" s="77">
        <v>194.7</v>
      </c>
      <c r="BZ123" s="77">
        <v>201</v>
      </c>
      <c r="CA123" s="77">
        <v>205.7</v>
      </c>
      <c r="CB123" s="77">
        <v>205.3</v>
      </c>
      <c r="CC123" s="77">
        <v>201.4</v>
      </c>
      <c r="CD123" s="77">
        <v>199.3</v>
      </c>
      <c r="CE123" s="77">
        <v>199.2</v>
      </c>
      <c r="CF123" s="77">
        <v>198.7</v>
      </c>
      <c r="CG123" s="77">
        <v>196.3</v>
      </c>
      <c r="CH123" s="77">
        <v>192.7</v>
      </c>
      <c r="CI123" s="27"/>
      <c r="CJ123" s="66">
        <v>0.54166666666666696</v>
      </c>
      <c r="CK123" s="77">
        <v>188.9</v>
      </c>
      <c r="CL123" s="77">
        <v>189.1</v>
      </c>
      <c r="CM123" s="77">
        <v>192.3</v>
      </c>
      <c r="CN123" s="77">
        <v>197.1</v>
      </c>
      <c r="CO123" s="77">
        <v>200.1</v>
      </c>
      <c r="CP123" s="77">
        <v>199.2</v>
      </c>
      <c r="CQ123" s="77">
        <v>196.4</v>
      </c>
      <c r="CR123" s="77">
        <v>195.6</v>
      </c>
      <c r="CS123" s="77">
        <v>196.5</v>
      </c>
      <c r="CT123" s="77">
        <v>196.7</v>
      </c>
      <c r="CU123" s="77">
        <v>194.9</v>
      </c>
      <c r="CV123" s="77">
        <v>191.5</v>
      </c>
      <c r="CW123" s="76"/>
      <c r="DL123" s="66">
        <v>0.54166666666666696</v>
      </c>
      <c r="DM123" s="77">
        <v>190.9</v>
      </c>
      <c r="DN123" s="77">
        <v>191.5</v>
      </c>
      <c r="DO123" s="77">
        <v>195.1</v>
      </c>
      <c r="DP123" s="77">
        <v>200.7</v>
      </c>
      <c r="DQ123" s="77">
        <v>204.7</v>
      </c>
      <c r="DR123" s="77">
        <v>204.2</v>
      </c>
      <c r="DS123" s="77">
        <v>200.9</v>
      </c>
      <c r="DT123" s="77">
        <v>199.2</v>
      </c>
      <c r="DU123" s="77">
        <v>199.5</v>
      </c>
      <c r="DV123" s="77">
        <v>199.2</v>
      </c>
      <c r="DW123" s="77">
        <v>197.1</v>
      </c>
      <c r="DX123" s="77">
        <v>193.6</v>
      </c>
      <c r="DY123" s="31"/>
      <c r="DZ123" s="66">
        <v>0.54166666666666696</v>
      </c>
      <c r="EA123" s="90">
        <v>187.7</v>
      </c>
      <c r="EB123" s="77">
        <v>187.8</v>
      </c>
      <c r="EC123" s="77">
        <v>190.8</v>
      </c>
      <c r="ED123" s="77">
        <v>195.5</v>
      </c>
      <c r="EE123" s="87">
        <v>198.4</v>
      </c>
      <c r="EF123" s="87">
        <v>197.4</v>
      </c>
      <c r="EG123" s="77">
        <v>194.6</v>
      </c>
      <c r="EH123" s="77">
        <v>193.9</v>
      </c>
      <c r="EI123" s="87">
        <v>195.1</v>
      </c>
      <c r="EJ123" s="77">
        <v>195.5</v>
      </c>
      <c r="EK123" s="77">
        <v>193.7</v>
      </c>
      <c r="EL123" s="87">
        <v>190.4</v>
      </c>
      <c r="EM123" s="31"/>
      <c r="EN123" s="27"/>
      <c r="EO123" s="66">
        <v>0.54166666666666696</v>
      </c>
      <c r="EP123" s="77">
        <v>193.6</v>
      </c>
      <c r="EQ123" s="77">
        <v>194.5</v>
      </c>
      <c r="ER123" s="77">
        <v>198.5</v>
      </c>
      <c r="ES123" s="77">
        <v>204.8</v>
      </c>
      <c r="ET123" s="77">
        <v>209.4</v>
      </c>
      <c r="EU123" s="77">
        <v>209.2</v>
      </c>
      <c r="EV123" s="77">
        <v>205.7</v>
      </c>
      <c r="EW123" s="77">
        <v>203.4</v>
      </c>
      <c r="EX123" s="77">
        <v>202.9</v>
      </c>
      <c r="EY123" s="77">
        <v>202.2</v>
      </c>
      <c r="EZ123" s="77">
        <v>199.7</v>
      </c>
      <c r="FA123" s="77">
        <v>196.1</v>
      </c>
      <c r="FC123" s="66">
        <v>0.54166666666666696</v>
      </c>
      <c r="FD123" s="77">
        <v>190.5</v>
      </c>
      <c r="FE123" s="77">
        <v>190.9</v>
      </c>
      <c r="FF123" s="77">
        <v>193.9</v>
      </c>
      <c r="FG123" s="77">
        <v>198.4</v>
      </c>
      <c r="FH123" s="77">
        <v>201.2</v>
      </c>
      <c r="FI123" s="77">
        <v>200.3</v>
      </c>
      <c r="FJ123" s="77">
        <v>197.8</v>
      </c>
      <c r="FK123" s="77">
        <v>197.1</v>
      </c>
      <c r="FL123" s="77">
        <v>198</v>
      </c>
      <c r="FM123" s="77">
        <v>198.3</v>
      </c>
      <c r="FN123" s="77">
        <v>196.6</v>
      </c>
      <c r="FO123" s="77">
        <v>193.2</v>
      </c>
      <c r="FQ123" s="66">
        <v>0.54166666666666696</v>
      </c>
      <c r="FR123" s="77">
        <v>191.9</v>
      </c>
      <c r="FS123" s="77">
        <v>192.6</v>
      </c>
      <c r="FT123" s="77">
        <v>196.5</v>
      </c>
      <c r="FU123" s="77">
        <v>202.8</v>
      </c>
      <c r="FV123" s="77">
        <v>207.5</v>
      </c>
      <c r="FW123" s="77">
        <v>207.3</v>
      </c>
      <c r="FX123" s="77">
        <v>203.6</v>
      </c>
      <c r="FY123" s="77">
        <v>201.3</v>
      </c>
      <c r="FZ123" s="77">
        <v>201</v>
      </c>
      <c r="GA123" s="77">
        <v>200.5</v>
      </c>
      <c r="GB123" s="77">
        <v>198.1</v>
      </c>
      <c r="GC123" s="77">
        <v>194.5</v>
      </c>
      <c r="GE123" s="66">
        <v>0.54166666666666696</v>
      </c>
      <c r="GF123" s="77">
        <v>184.7</v>
      </c>
      <c r="GG123" s="77">
        <v>184.6</v>
      </c>
      <c r="GH123" s="77">
        <v>187.1</v>
      </c>
      <c r="GI123" s="77">
        <v>191.3</v>
      </c>
      <c r="GJ123" s="77">
        <v>193.8</v>
      </c>
      <c r="GK123" s="77">
        <v>192.5</v>
      </c>
      <c r="GL123" s="77">
        <v>189.9</v>
      </c>
      <c r="GM123" s="77">
        <v>189.8</v>
      </c>
      <c r="GN123" s="77">
        <v>191.5</v>
      </c>
      <c r="GO123" s="77">
        <v>192.3</v>
      </c>
      <c r="GP123" s="77">
        <v>190.9</v>
      </c>
      <c r="GQ123" s="77">
        <v>187.6</v>
      </c>
      <c r="GS123" s="66">
        <v>0.54166666666666696</v>
      </c>
      <c r="GT123" s="77">
        <v>186.5</v>
      </c>
      <c r="GU123" s="77">
        <v>186.5</v>
      </c>
      <c r="GV123" s="77">
        <v>189.3</v>
      </c>
      <c r="GW123" s="77">
        <v>193.7</v>
      </c>
      <c r="GX123" s="77">
        <v>196.3</v>
      </c>
      <c r="GY123" s="77">
        <v>195.2</v>
      </c>
      <c r="GZ123" s="77">
        <v>192.6</v>
      </c>
      <c r="HA123" s="77">
        <v>192.2</v>
      </c>
      <c r="HB123" s="77">
        <v>193.5</v>
      </c>
      <c r="HC123" s="77">
        <v>194.2</v>
      </c>
      <c r="HD123" s="77">
        <v>192.6</v>
      </c>
      <c r="HE123" s="77">
        <v>189.3</v>
      </c>
    </row>
    <row r="124" spans="4:213" ht="15.75" thickBot="1" x14ac:dyDescent="0.3">
      <c r="D124" s="250">
        <v>0.58333333333333304</v>
      </c>
      <c r="E124" s="248">
        <v>202.9</v>
      </c>
      <c r="F124" s="248">
        <v>204.6</v>
      </c>
      <c r="G124" s="248">
        <v>209.3</v>
      </c>
      <c r="H124" s="248">
        <v>216.2</v>
      </c>
      <c r="I124" s="248">
        <v>221.3</v>
      </c>
      <c r="J124" s="248">
        <v>221.7</v>
      </c>
      <c r="K124" s="248">
        <v>218.3</v>
      </c>
      <c r="L124" s="248">
        <v>215.1</v>
      </c>
      <c r="M124" s="248">
        <v>213.5</v>
      </c>
      <c r="N124" s="248">
        <v>211.9</v>
      </c>
      <c r="O124" s="248">
        <v>208.9</v>
      </c>
      <c r="P124" s="248">
        <v>205.1</v>
      </c>
      <c r="Q124" s="76"/>
      <c r="R124" s="66">
        <v>0.58333333333333304</v>
      </c>
      <c r="S124" s="77">
        <v>203.9</v>
      </c>
      <c r="T124" s="77">
        <v>205.6</v>
      </c>
      <c r="U124" s="77">
        <v>210.3</v>
      </c>
      <c r="V124" s="77">
        <v>217.1</v>
      </c>
      <c r="W124" s="77">
        <v>221.9</v>
      </c>
      <c r="X124" s="77">
        <v>222.1</v>
      </c>
      <c r="Y124" s="77">
        <v>218.8</v>
      </c>
      <c r="Z124" s="77">
        <v>215.8</v>
      </c>
      <c r="AA124" s="77">
        <v>214.3</v>
      </c>
      <c r="AB124" s="77">
        <v>212.8</v>
      </c>
      <c r="AC124" s="77">
        <v>209.7</v>
      </c>
      <c r="AD124" s="77">
        <v>206</v>
      </c>
      <c r="AE124" s="27"/>
      <c r="AF124" s="66">
        <v>0.58333333333333304</v>
      </c>
      <c r="AG124" s="77">
        <v>203.5</v>
      </c>
      <c r="AH124" s="77">
        <v>205.4</v>
      </c>
      <c r="AI124" s="77">
        <v>210.5</v>
      </c>
      <c r="AJ124" s="77">
        <v>218</v>
      </c>
      <c r="AK124" s="77">
        <v>223.6</v>
      </c>
      <c r="AL124" s="77">
        <v>224.3</v>
      </c>
      <c r="AM124" s="77">
        <v>220.6</v>
      </c>
      <c r="AN124" s="77">
        <v>216.8</v>
      </c>
      <c r="AO124" s="77">
        <v>214.7</v>
      </c>
      <c r="AP124" s="77">
        <v>212.7</v>
      </c>
      <c r="AQ124" s="77">
        <v>209.4</v>
      </c>
      <c r="AR124" s="77">
        <v>205.6</v>
      </c>
      <c r="AT124" s="66">
        <v>0.58333333333333304</v>
      </c>
      <c r="AU124" s="77">
        <v>200.5</v>
      </c>
      <c r="AV124" s="77">
        <v>202.1</v>
      </c>
      <c r="AW124" s="77">
        <v>206.8</v>
      </c>
      <c r="AX124" s="77">
        <v>213.7</v>
      </c>
      <c r="AY124" s="77">
        <v>218.8</v>
      </c>
      <c r="AZ124" s="77">
        <v>219</v>
      </c>
      <c r="BA124" s="77">
        <v>215.5</v>
      </c>
      <c r="BB124" s="77">
        <v>212.4</v>
      </c>
      <c r="BC124" s="77">
        <v>210.9</v>
      </c>
      <c r="BD124" s="77">
        <v>209.4</v>
      </c>
      <c r="BE124" s="77">
        <v>206.4</v>
      </c>
      <c r="BF124" s="77">
        <v>202.7</v>
      </c>
      <c r="BG124" s="27"/>
      <c r="BH124" s="66">
        <v>0.58333333333333304</v>
      </c>
      <c r="BI124" s="77">
        <v>204.5</v>
      </c>
      <c r="BJ124" s="77">
        <v>206.6</v>
      </c>
      <c r="BK124" s="77">
        <v>212</v>
      </c>
      <c r="BL124" s="77">
        <v>219.9</v>
      </c>
      <c r="BM124" s="77">
        <v>225.8</v>
      </c>
      <c r="BN124" s="77">
        <v>226.7</v>
      </c>
      <c r="BO124" s="77">
        <v>222.8</v>
      </c>
      <c r="BP124" s="77">
        <v>218.7</v>
      </c>
      <c r="BQ124" s="77">
        <v>216.2</v>
      </c>
      <c r="BR124" s="77">
        <v>213.9</v>
      </c>
      <c r="BS124" s="77">
        <v>210.4</v>
      </c>
      <c r="BT124" s="77">
        <v>206.5</v>
      </c>
      <c r="BU124" s="27"/>
      <c r="BV124" s="66">
        <v>0.58333333333333304</v>
      </c>
      <c r="BW124" s="77">
        <v>204.7</v>
      </c>
      <c r="BX124" s="77">
        <v>207</v>
      </c>
      <c r="BY124" s="77">
        <v>213.2</v>
      </c>
      <c r="BZ124" s="77">
        <v>221.9</v>
      </c>
      <c r="CA124" s="77">
        <v>228.8</v>
      </c>
      <c r="CB124" s="77">
        <v>229.9</v>
      </c>
      <c r="CC124" s="77">
        <v>225.4</v>
      </c>
      <c r="CD124" s="77">
        <v>220.4</v>
      </c>
      <c r="CE124" s="77">
        <v>217.2</v>
      </c>
      <c r="CF124" s="77">
        <v>214.4</v>
      </c>
      <c r="CG124" s="77">
        <v>210.5</v>
      </c>
      <c r="CH124" s="77">
        <v>206.5</v>
      </c>
      <c r="CI124" s="27"/>
      <c r="CJ124" s="66">
        <v>0.58333333333333304</v>
      </c>
      <c r="CK124" s="77">
        <v>203.1</v>
      </c>
      <c r="CL124" s="77">
        <v>204.7</v>
      </c>
      <c r="CM124" s="77">
        <v>209.6</v>
      </c>
      <c r="CN124" s="77">
        <v>216.4</v>
      </c>
      <c r="CO124" s="77">
        <v>221.3</v>
      </c>
      <c r="CP124" s="77">
        <v>221.5</v>
      </c>
      <c r="CQ124" s="77">
        <v>218.1</v>
      </c>
      <c r="CR124" s="77">
        <v>215</v>
      </c>
      <c r="CS124" s="77">
        <v>213.5</v>
      </c>
      <c r="CT124" s="77">
        <v>212</v>
      </c>
      <c r="CU124" s="77">
        <v>208.9</v>
      </c>
      <c r="CV124" s="77">
        <v>205.2</v>
      </c>
      <c r="CW124" s="76"/>
      <c r="DL124" s="66">
        <v>0.58333333333333304</v>
      </c>
      <c r="DM124" s="77">
        <v>205.2</v>
      </c>
      <c r="DN124" s="77">
        <v>207.3</v>
      </c>
      <c r="DO124" s="77">
        <v>212.6</v>
      </c>
      <c r="DP124" s="77">
        <v>220.3</v>
      </c>
      <c r="DQ124" s="77">
        <v>226.1</v>
      </c>
      <c r="DR124" s="77">
        <v>226.9</v>
      </c>
      <c r="DS124" s="77">
        <v>223.2</v>
      </c>
      <c r="DT124" s="77">
        <v>219.2</v>
      </c>
      <c r="DU124" s="77">
        <v>216.8</v>
      </c>
      <c r="DV124" s="77">
        <v>214.6</v>
      </c>
      <c r="DW124" s="77">
        <v>211.1</v>
      </c>
      <c r="DX124" s="77">
        <v>207.2</v>
      </c>
      <c r="DY124" s="31"/>
      <c r="DZ124" s="66">
        <v>0.58333333333333304</v>
      </c>
      <c r="EA124" s="90">
        <v>201.9</v>
      </c>
      <c r="EB124" s="77">
        <v>203.5</v>
      </c>
      <c r="EC124" s="77">
        <v>208.3</v>
      </c>
      <c r="ED124" s="77">
        <v>215.1</v>
      </c>
      <c r="EE124" s="87">
        <v>220</v>
      </c>
      <c r="EF124" s="87">
        <v>220.2</v>
      </c>
      <c r="EG124" s="77">
        <v>216.8</v>
      </c>
      <c r="EH124" s="77">
        <v>213.7</v>
      </c>
      <c r="EI124" s="87">
        <v>212.3</v>
      </c>
      <c r="EJ124" s="77">
        <v>210.8</v>
      </c>
      <c r="EK124" s="77">
        <v>207.8</v>
      </c>
      <c r="EL124" s="87">
        <v>204.1</v>
      </c>
      <c r="EM124" s="31"/>
      <c r="EN124" s="27"/>
      <c r="EO124" s="66">
        <v>0.58333333333333304</v>
      </c>
      <c r="EP124" s="77">
        <v>207.8</v>
      </c>
      <c r="EQ124" s="77">
        <v>210.2</v>
      </c>
      <c r="ER124" s="77">
        <v>215.9</v>
      </c>
      <c r="ES124" s="77">
        <v>224.1</v>
      </c>
      <c r="ET124" s="77">
        <v>230.2</v>
      </c>
      <c r="EU124" s="77">
        <v>231.2</v>
      </c>
      <c r="EV124" s="77">
        <v>227.4</v>
      </c>
      <c r="EW124" s="77">
        <v>222.9</v>
      </c>
      <c r="EX124" s="77">
        <v>220</v>
      </c>
      <c r="EY124" s="77">
        <v>217.4</v>
      </c>
      <c r="EZ124" s="77">
        <v>213.6</v>
      </c>
      <c r="FA124" s="77">
        <v>209.7</v>
      </c>
      <c r="FC124" s="66">
        <v>0.58333333333333304</v>
      </c>
      <c r="FD124" s="77">
        <v>204.6</v>
      </c>
      <c r="FE124" s="77">
        <v>206.2</v>
      </c>
      <c r="FF124" s="77">
        <v>210.6</v>
      </c>
      <c r="FG124" s="77">
        <v>216.8</v>
      </c>
      <c r="FH124" s="77">
        <v>221</v>
      </c>
      <c r="FI124" s="77">
        <v>221.1</v>
      </c>
      <c r="FJ124" s="77">
        <v>218.1</v>
      </c>
      <c r="FK124" s="77">
        <v>215.6</v>
      </c>
      <c r="FL124" s="77">
        <v>214.5</v>
      </c>
      <c r="FM124" s="77">
        <v>213.3</v>
      </c>
      <c r="FN124" s="77">
        <v>210.4</v>
      </c>
      <c r="FO124" s="77">
        <v>206.8</v>
      </c>
      <c r="FQ124" s="66">
        <v>0.58333333333333304</v>
      </c>
      <c r="FR124" s="77">
        <v>206.2</v>
      </c>
      <c r="FS124" s="77">
        <v>208.6</v>
      </c>
      <c r="FT124" s="77">
        <v>214.4</v>
      </c>
      <c r="FU124" s="77">
        <v>222.8</v>
      </c>
      <c r="FV124" s="77">
        <v>229.3</v>
      </c>
      <c r="FW124" s="77">
        <v>230.4</v>
      </c>
      <c r="FX124" s="77">
        <v>226.3</v>
      </c>
      <c r="FY124" s="77">
        <v>221.6</v>
      </c>
      <c r="FZ124" s="77">
        <v>218.6</v>
      </c>
      <c r="GA124" s="77">
        <v>215.9</v>
      </c>
      <c r="GB124" s="77">
        <v>212.1</v>
      </c>
      <c r="GC124" s="77">
        <v>208.1</v>
      </c>
      <c r="GE124" s="66">
        <v>0.58333333333333304</v>
      </c>
      <c r="GF124" s="77">
        <v>199.1</v>
      </c>
      <c r="GG124" s="77">
        <v>200.5</v>
      </c>
      <c r="GH124" s="77">
        <v>204.9</v>
      </c>
      <c r="GI124" s="77">
        <v>211.5</v>
      </c>
      <c r="GJ124" s="77">
        <v>216.2</v>
      </c>
      <c r="GK124" s="77">
        <v>216.3</v>
      </c>
      <c r="GL124" s="77">
        <v>212.9</v>
      </c>
      <c r="GM124" s="77">
        <v>210.1</v>
      </c>
      <c r="GN124" s="77">
        <v>209.1</v>
      </c>
      <c r="GO124" s="77">
        <v>207.9</v>
      </c>
      <c r="GP124" s="77">
        <v>205.1</v>
      </c>
      <c r="GQ124" s="77">
        <v>201.4</v>
      </c>
      <c r="GS124" s="66">
        <v>0.58333333333333304</v>
      </c>
      <c r="GT124" s="77">
        <v>200.8</v>
      </c>
      <c r="GU124" s="77">
        <v>202.3</v>
      </c>
      <c r="GV124" s="77">
        <v>206.8</v>
      </c>
      <c r="GW124" s="77">
        <v>213.3</v>
      </c>
      <c r="GX124" s="77">
        <v>218</v>
      </c>
      <c r="GY124" s="77">
        <v>218.1</v>
      </c>
      <c r="GZ124" s="77">
        <v>214.8</v>
      </c>
      <c r="HA124" s="77">
        <v>212</v>
      </c>
      <c r="HB124" s="77">
        <v>210.8</v>
      </c>
      <c r="HC124" s="77">
        <v>209.6</v>
      </c>
      <c r="HD124" s="77">
        <v>206.7</v>
      </c>
      <c r="HE124" s="77">
        <v>203</v>
      </c>
    </row>
    <row r="125" spans="4:213" ht="15.75" thickBot="1" x14ac:dyDescent="0.3">
      <c r="D125" s="250">
        <v>0.625</v>
      </c>
      <c r="E125" s="248">
        <v>216.6</v>
      </c>
      <c r="F125" s="248">
        <v>219.4</v>
      </c>
      <c r="G125" s="248">
        <v>225.4</v>
      </c>
      <c r="H125" s="248">
        <v>233.4</v>
      </c>
      <c r="I125" s="248">
        <v>239.2</v>
      </c>
      <c r="J125" s="248">
        <v>240.2</v>
      </c>
      <c r="K125" s="248">
        <v>236.7</v>
      </c>
      <c r="L125" s="248">
        <v>232.4</v>
      </c>
      <c r="M125" s="248">
        <v>229.2</v>
      </c>
      <c r="N125" s="248">
        <v>226.2</v>
      </c>
      <c r="O125" s="248">
        <v>222.2</v>
      </c>
      <c r="P125" s="248">
        <v>218.2</v>
      </c>
      <c r="Q125" s="76"/>
      <c r="R125" s="66">
        <v>0.625</v>
      </c>
      <c r="S125" s="77">
        <v>217.5</v>
      </c>
      <c r="T125" s="77">
        <v>220.3</v>
      </c>
      <c r="U125" s="77">
        <v>226.2</v>
      </c>
      <c r="V125" s="77">
        <v>234</v>
      </c>
      <c r="W125" s="77">
        <v>239.5</v>
      </c>
      <c r="X125" s="77">
        <v>240.4</v>
      </c>
      <c r="Y125" s="77">
        <v>237</v>
      </c>
      <c r="Z125" s="77">
        <v>232.9</v>
      </c>
      <c r="AA125" s="77">
        <v>229.9</v>
      </c>
      <c r="AB125" s="77">
        <v>227</v>
      </c>
      <c r="AC125" s="77">
        <v>223</v>
      </c>
      <c r="AD125" s="77">
        <v>219.1</v>
      </c>
      <c r="AE125" s="27"/>
      <c r="AF125" s="66">
        <v>0.625</v>
      </c>
      <c r="AG125" s="77">
        <v>217.1</v>
      </c>
      <c r="AH125" s="77">
        <v>220.2</v>
      </c>
      <c r="AI125" s="77">
        <v>226.6</v>
      </c>
      <c r="AJ125" s="77">
        <v>235.2</v>
      </c>
      <c r="AK125" s="77">
        <v>241.5</v>
      </c>
      <c r="AL125" s="77">
        <v>242.7</v>
      </c>
      <c r="AM125" s="77">
        <v>239.1</v>
      </c>
      <c r="AN125" s="77">
        <v>234.2</v>
      </c>
      <c r="AO125" s="77">
        <v>230.4</v>
      </c>
      <c r="AP125" s="77">
        <v>227</v>
      </c>
      <c r="AQ125" s="77">
        <v>222.6</v>
      </c>
      <c r="AR125" s="77">
        <v>218.6</v>
      </c>
      <c r="AT125" s="66">
        <v>0.625</v>
      </c>
      <c r="AU125" s="77">
        <v>214.3</v>
      </c>
      <c r="AV125" s="77">
        <v>217.2</v>
      </c>
      <c r="AW125" s="77">
        <v>223.2</v>
      </c>
      <c r="AX125" s="77">
        <v>231.4</v>
      </c>
      <c r="AY125" s="77">
        <v>237.4</v>
      </c>
      <c r="AZ125" s="77">
        <v>238.3</v>
      </c>
      <c r="BA125" s="77">
        <v>234.7</v>
      </c>
      <c r="BB125" s="77">
        <v>230.2</v>
      </c>
      <c r="BC125" s="77">
        <v>227</v>
      </c>
      <c r="BD125" s="77">
        <v>223.9</v>
      </c>
      <c r="BE125" s="77">
        <v>219.9</v>
      </c>
      <c r="BF125" s="77">
        <v>215.9</v>
      </c>
      <c r="BG125" s="27"/>
      <c r="BH125" s="66">
        <v>0.625</v>
      </c>
      <c r="BI125" s="77">
        <v>218.1</v>
      </c>
      <c r="BJ125" s="77">
        <v>221.4</v>
      </c>
      <c r="BK125" s="77">
        <v>228</v>
      </c>
      <c r="BL125" s="77">
        <v>236.9</v>
      </c>
      <c r="BM125" s="77">
        <v>243.4</v>
      </c>
      <c r="BN125" s="77">
        <v>244.8</v>
      </c>
      <c r="BO125" s="77">
        <v>241.1</v>
      </c>
      <c r="BP125" s="77">
        <v>235.9</v>
      </c>
      <c r="BQ125" s="77">
        <v>231.8</v>
      </c>
      <c r="BR125" s="77">
        <v>228.1</v>
      </c>
      <c r="BS125" s="77">
        <v>223.6</v>
      </c>
      <c r="BT125" s="77">
        <v>219.5</v>
      </c>
      <c r="BU125" s="27"/>
      <c r="BV125" s="66">
        <v>0.625</v>
      </c>
      <c r="BW125" s="77">
        <v>218.3</v>
      </c>
      <c r="BX125" s="77">
        <v>221.9</v>
      </c>
      <c r="BY125" s="77">
        <v>229.4</v>
      </c>
      <c r="BZ125" s="77">
        <v>239</v>
      </c>
      <c r="CA125" s="77">
        <v>246.2</v>
      </c>
      <c r="CB125" s="77">
        <v>247.8</v>
      </c>
      <c r="CC125" s="77">
        <v>243.7</v>
      </c>
      <c r="CD125" s="77">
        <v>237.7</v>
      </c>
      <c r="CE125" s="77">
        <v>232.8</v>
      </c>
      <c r="CF125" s="77">
        <v>228.5</v>
      </c>
      <c r="CG125" s="77">
        <v>223.6</v>
      </c>
      <c r="CH125" s="77">
        <v>219.4</v>
      </c>
      <c r="CI125" s="27"/>
      <c r="CJ125" s="66">
        <v>0.625</v>
      </c>
      <c r="CK125" s="77">
        <v>216.7</v>
      </c>
      <c r="CL125" s="77">
        <v>219.5</v>
      </c>
      <c r="CM125" s="77">
        <v>225.6</v>
      </c>
      <c r="CN125" s="77">
        <v>233.5</v>
      </c>
      <c r="CO125" s="77">
        <v>239.1</v>
      </c>
      <c r="CP125" s="77">
        <v>239.9</v>
      </c>
      <c r="CQ125" s="77">
        <v>236.5</v>
      </c>
      <c r="CR125" s="77">
        <v>232.3</v>
      </c>
      <c r="CS125" s="77">
        <v>229.2</v>
      </c>
      <c r="CT125" s="77">
        <v>226.2</v>
      </c>
      <c r="CU125" s="77">
        <v>222.2</v>
      </c>
      <c r="CV125" s="77">
        <v>218.3</v>
      </c>
      <c r="CW125" s="76"/>
      <c r="DL125" s="66">
        <v>0.625</v>
      </c>
      <c r="DM125" s="77">
        <v>218.7</v>
      </c>
      <c r="DN125" s="77">
        <v>222</v>
      </c>
      <c r="DO125" s="77">
        <v>228.5</v>
      </c>
      <c r="DP125" s="77">
        <v>237.2</v>
      </c>
      <c r="DQ125" s="77">
        <v>243.5</v>
      </c>
      <c r="DR125" s="77">
        <v>244.8</v>
      </c>
      <c r="DS125" s="77">
        <v>241.2</v>
      </c>
      <c r="DT125" s="77">
        <v>236.2</v>
      </c>
      <c r="DU125" s="77">
        <v>232.3</v>
      </c>
      <c r="DV125" s="77">
        <v>228.7</v>
      </c>
      <c r="DW125" s="77">
        <v>224.2</v>
      </c>
      <c r="DX125" s="77">
        <v>220.2</v>
      </c>
      <c r="DY125" s="31"/>
      <c r="DZ125" s="66">
        <v>0.625</v>
      </c>
      <c r="EA125" s="90">
        <v>215.6</v>
      </c>
      <c r="EB125" s="77">
        <v>218.4</v>
      </c>
      <c r="EC125" s="77">
        <v>224.5</v>
      </c>
      <c r="ED125" s="77">
        <v>232.5</v>
      </c>
      <c r="EE125" s="87">
        <v>238.2</v>
      </c>
      <c r="EF125" s="87">
        <v>239</v>
      </c>
      <c r="EG125" s="77">
        <v>235.5</v>
      </c>
      <c r="EH125" s="77">
        <v>231.2</v>
      </c>
      <c r="EI125" s="87">
        <v>228.1</v>
      </c>
      <c r="EJ125" s="77">
        <v>225.2</v>
      </c>
      <c r="EK125" s="77">
        <v>221.2</v>
      </c>
      <c r="EL125" s="87">
        <v>217.2</v>
      </c>
      <c r="EM125" s="31"/>
      <c r="EN125" s="27"/>
      <c r="EO125" s="66">
        <v>0.625</v>
      </c>
      <c r="EP125" s="77">
        <v>221.2</v>
      </c>
      <c r="EQ125" s="77">
        <v>224.7</v>
      </c>
      <c r="ER125" s="77">
        <v>231.5</v>
      </c>
      <c r="ES125" s="77">
        <v>240.4</v>
      </c>
      <c r="ET125" s="77">
        <v>246.9</v>
      </c>
      <c r="EU125" s="77">
        <v>248.3</v>
      </c>
      <c r="EV125" s="77">
        <v>244.7</v>
      </c>
      <c r="EW125" s="77">
        <v>239.5</v>
      </c>
      <c r="EX125" s="77">
        <v>235.2</v>
      </c>
      <c r="EY125" s="77">
        <v>231.2</v>
      </c>
      <c r="EZ125" s="77">
        <v>226.6</v>
      </c>
      <c r="FA125" s="77">
        <v>222.4</v>
      </c>
      <c r="FC125" s="66">
        <v>0.625</v>
      </c>
      <c r="FD125" s="77">
        <v>218.2</v>
      </c>
      <c r="FE125" s="77">
        <v>220.8</v>
      </c>
      <c r="FF125" s="77">
        <v>226.2</v>
      </c>
      <c r="FG125" s="77">
        <v>233.4</v>
      </c>
      <c r="FH125" s="77">
        <v>238.4</v>
      </c>
      <c r="FI125" s="77">
        <v>239</v>
      </c>
      <c r="FJ125" s="77">
        <v>235.9</v>
      </c>
      <c r="FK125" s="77">
        <v>232.4</v>
      </c>
      <c r="FL125" s="77">
        <v>229.9</v>
      </c>
      <c r="FM125" s="77">
        <v>227.5</v>
      </c>
      <c r="FN125" s="77">
        <v>223.8</v>
      </c>
      <c r="FO125" s="77">
        <v>219.9</v>
      </c>
      <c r="FQ125" s="66">
        <v>0.625</v>
      </c>
      <c r="FR125" s="77">
        <v>219.7</v>
      </c>
      <c r="FS125" s="77">
        <v>223.3</v>
      </c>
      <c r="FT125" s="77">
        <v>230.2</v>
      </c>
      <c r="FU125" s="77">
        <v>239.5</v>
      </c>
      <c r="FV125" s="77">
        <v>246.3</v>
      </c>
      <c r="FW125" s="77">
        <v>247.9</v>
      </c>
      <c r="FX125" s="77">
        <v>244.1</v>
      </c>
      <c r="FY125" s="77">
        <v>238.5</v>
      </c>
      <c r="FZ125" s="77">
        <v>234</v>
      </c>
      <c r="GA125" s="77">
        <v>229.9</v>
      </c>
      <c r="GB125" s="77">
        <v>225.1</v>
      </c>
      <c r="GC125" s="77">
        <v>220.9</v>
      </c>
      <c r="GE125" s="66">
        <v>0.625</v>
      </c>
      <c r="GF125" s="77">
        <v>213</v>
      </c>
      <c r="GG125" s="77">
        <v>215.6</v>
      </c>
      <c r="GH125" s="77">
        <v>221.4</v>
      </c>
      <c r="GI125" s="77">
        <v>229.4</v>
      </c>
      <c r="GJ125" s="77">
        <v>235.1</v>
      </c>
      <c r="GK125" s="77">
        <v>236</v>
      </c>
      <c r="GL125" s="77">
        <v>232.4</v>
      </c>
      <c r="GM125" s="77">
        <v>228.2</v>
      </c>
      <c r="GN125" s="77">
        <v>225.2</v>
      </c>
      <c r="GO125" s="77">
        <v>222.5</v>
      </c>
      <c r="GP125" s="77">
        <v>218.6</v>
      </c>
      <c r="GQ125" s="77">
        <v>214.7</v>
      </c>
      <c r="GS125" s="66">
        <v>0.625</v>
      </c>
      <c r="GT125" s="77">
        <v>214.6</v>
      </c>
      <c r="GU125" s="77">
        <v>217.2</v>
      </c>
      <c r="GV125" s="77">
        <v>223</v>
      </c>
      <c r="GW125" s="77">
        <v>230.8</v>
      </c>
      <c r="GX125" s="77">
        <v>236.4</v>
      </c>
      <c r="GY125" s="77">
        <v>237.2</v>
      </c>
      <c r="GZ125" s="77">
        <v>233.8</v>
      </c>
      <c r="HA125" s="77">
        <v>229.7</v>
      </c>
      <c r="HB125" s="77">
        <v>226.8</v>
      </c>
      <c r="HC125" s="77">
        <v>224</v>
      </c>
      <c r="HD125" s="77">
        <v>220.1</v>
      </c>
      <c r="HE125" s="77">
        <v>216.2</v>
      </c>
    </row>
    <row r="126" spans="4:213" ht="15.75" thickBot="1" x14ac:dyDescent="0.3">
      <c r="D126" s="250">
        <v>0.66666666666666696</v>
      </c>
      <c r="E126" s="248">
        <v>229.5</v>
      </c>
      <c r="F126" s="248">
        <v>233.2</v>
      </c>
      <c r="G126" s="248">
        <v>239.9</v>
      </c>
      <c r="H126" s="248">
        <v>248.3</v>
      </c>
      <c r="I126" s="248">
        <v>254.3</v>
      </c>
      <c r="J126" s="248">
        <v>255.5</v>
      </c>
      <c r="K126" s="248">
        <v>252.2</v>
      </c>
      <c r="L126" s="248">
        <v>247.5</v>
      </c>
      <c r="M126" s="248">
        <v>243.5</v>
      </c>
      <c r="N126" s="248">
        <v>239.6</v>
      </c>
      <c r="O126" s="248">
        <v>234.8</v>
      </c>
      <c r="P126" s="248">
        <v>230.7</v>
      </c>
      <c r="Q126" s="76"/>
      <c r="R126" s="66">
        <v>0.66666666666666696</v>
      </c>
      <c r="S126" s="77">
        <v>230.4</v>
      </c>
      <c r="T126" s="77">
        <v>234.1</v>
      </c>
      <c r="U126" s="77">
        <v>240.7</v>
      </c>
      <c r="V126" s="77">
        <v>248.9</v>
      </c>
      <c r="W126" s="77">
        <v>254.6</v>
      </c>
      <c r="X126" s="77">
        <v>255.6</v>
      </c>
      <c r="Y126" s="77">
        <v>252.4</v>
      </c>
      <c r="Z126" s="77">
        <v>247.9</v>
      </c>
      <c r="AA126" s="77">
        <v>244.1</v>
      </c>
      <c r="AB126" s="77">
        <v>240.4</v>
      </c>
      <c r="AC126" s="77">
        <v>235.7</v>
      </c>
      <c r="AD126" s="77">
        <v>231.6</v>
      </c>
      <c r="AE126" s="27"/>
      <c r="AF126" s="66">
        <v>0.66666666666666696</v>
      </c>
      <c r="AG126" s="77">
        <v>229.9</v>
      </c>
      <c r="AH126" s="77">
        <v>233.9</v>
      </c>
      <c r="AI126" s="77">
        <v>241</v>
      </c>
      <c r="AJ126" s="77">
        <v>249.9</v>
      </c>
      <c r="AK126" s="77">
        <v>256.2</v>
      </c>
      <c r="AL126" s="77">
        <v>257.60000000000002</v>
      </c>
      <c r="AM126" s="77">
        <v>254.2</v>
      </c>
      <c r="AN126" s="77">
        <v>249.1</v>
      </c>
      <c r="AO126" s="77">
        <v>244.5</v>
      </c>
      <c r="AP126" s="77">
        <v>240.1</v>
      </c>
      <c r="AQ126" s="77">
        <v>235.1</v>
      </c>
      <c r="AR126" s="77">
        <v>230.8</v>
      </c>
      <c r="AT126" s="66">
        <v>0.66666666666666696</v>
      </c>
      <c r="AU126" s="77">
        <v>227.3</v>
      </c>
      <c r="AV126" s="77">
        <v>231.1</v>
      </c>
      <c r="AW126" s="77">
        <v>238</v>
      </c>
      <c r="AX126" s="77">
        <v>246.6</v>
      </c>
      <c r="AY126" s="77">
        <v>252.7</v>
      </c>
      <c r="AZ126" s="77">
        <v>253.9</v>
      </c>
      <c r="BA126" s="77">
        <v>250.5</v>
      </c>
      <c r="BB126" s="77">
        <v>245.6</v>
      </c>
      <c r="BC126" s="77">
        <v>241.4</v>
      </c>
      <c r="BD126" s="77">
        <v>237.4</v>
      </c>
      <c r="BE126" s="77">
        <v>232.6</v>
      </c>
      <c r="BF126" s="77">
        <v>228.4</v>
      </c>
      <c r="BG126" s="27"/>
      <c r="BH126" s="66">
        <v>0.66666666666666696</v>
      </c>
      <c r="BI126" s="77">
        <v>230.7</v>
      </c>
      <c r="BJ126" s="77">
        <v>235</v>
      </c>
      <c r="BK126" s="77">
        <v>242.2</v>
      </c>
      <c r="BL126" s="77">
        <v>251.3</v>
      </c>
      <c r="BM126" s="77">
        <v>257.8</v>
      </c>
      <c r="BN126" s="77">
        <v>259.3</v>
      </c>
      <c r="BO126" s="77">
        <v>255.9</v>
      </c>
      <c r="BP126" s="77">
        <v>250.5</v>
      </c>
      <c r="BQ126" s="77">
        <v>245.7</v>
      </c>
      <c r="BR126" s="77">
        <v>241.1</v>
      </c>
      <c r="BS126" s="77">
        <v>235.9</v>
      </c>
      <c r="BT126" s="77">
        <v>231.6</v>
      </c>
      <c r="BU126" s="27"/>
      <c r="BV126" s="66">
        <v>0.66666666666666696</v>
      </c>
      <c r="BW126" s="77">
        <v>230.7</v>
      </c>
      <c r="BX126" s="77">
        <v>235.3</v>
      </c>
      <c r="BY126" s="77">
        <v>243.4</v>
      </c>
      <c r="BZ126" s="77">
        <v>253.1</v>
      </c>
      <c r="CA126" s="77">
        <v>260</v>
      </c>
      <c r="CB126" s="77">
        <v>261.60000000000002</v>
      </c>
      <c r="CC126" s="77">
        <v>257.89999999999998</v>
      </c>
      <c r="CD126" s="77">
        <v>252</v>
      </c>
      <c r="CE126" s="77">
        <v>246.4</v>
      </c>
      <c r="CF126" s="77">
        <v>241.2</v>
      </c>
      <c r="CG126" s="77">
        <v>235.6</v>
      </c>
      <c r="CH126" s="77">
        <v>231.3</v>
      </c>
      <c r="CI126" s="27"/>
      <c r="CJ126" s="66">
        <v>0.66666666666666696</v>
      </c>
      <c r="CK126" s="77">
        <v>229.7</v>
      </c>
      <c r="CL126" s="77">
        <v>233.3</v>
      </c>
      <c r="CM126" s="77">
        <v>240.2</v>
      </c>
      <c r="CN126" s="77">
        <v>248.5</v>
      </c>
      <c r="CO126" s="77">
        <v>254.2</v>
      </c>
      <c r="CP126" s="77">
        <v>255.2</v>
      </c>
      <c r="CQ126" s="77">
        <v>252</v>
      </c>
      <c r="CR126" s="77">
        <v>247.4</v>
      </c>
      <c r="CS126" s="77">
        <v>243.4</v>
      </c>
      <c r="CT126" s="77">
        <v>239.6</v>
      </c>
      <c r="CU126" s="77">
        <v>234.9</v>
      </c>
      <c r="CV126" s="77">
        <v>230.7</v>
      </c>
      <c r="CW126" s="76"/>
      <c r="DL126" s="66">
        <v>0.66666666666666696</v>
      </c>
      <c r="DM126" s="77">
        <v>231.4</v>
      </c>
      <c r="DN126" s="77">
        <v>235.6</v>
      </c>
      <c r="DO126" s="77">
        <v>242.7</v>
      </c>
      <c r="DP126" s="77">
        <v>251.6</v>
      </c>
      <c r="DQ126" s="77">
        <v>257.89999999999998</v>
      </c>
      <c r="DR126" s="77">
        <v>259.3</v>
      </c>
      <c r="DS126" s="77">
        <v>256</v>
      </c>
      <c r="DT126" s="77">
        <v>250.8</v>
      </c>
      <c r="DU126" s="77">
        <v>246.1</v>
      </c>
      <c r="DV126" s="77">
        <v>241.7</v>
      </c>
      <c r="DW126" s="77">
        <v>236.6</v>
      </c>
      <c r="DX126" s="77">
        <v>232.3</v>
      </c>
      <c r="DY126" s="31"/>
      <c r="DZ126" s="66">
        <v>0.66666666666666696</v>
      </c>
      <c r="EA126" s="90">
        <v>228.6</v>
      </c>
      <c r="EB126" s="77">
        <v>232.2</v>
      </c>
      <c r="EC126" s="77">
        <v>239.1</v>
      </c>
      <c r="ED126" s="77">
        <v>247.6</v>
      </c>
      <c r="EE126" s="87">
        <v>253.4</v>
      </c>
      <c r="EF126" s="87">
        <v>254.5</v>
      </c>
      <c r="EG126" s="77">
        <v>251.1</v>
      </c>
      <c r="EH126" s="77">
        <v>246.5</v>
      </c>
      <c r="EI126" s="87">
        <v>242.4</v>
      </c>
      <c r="EJ126" s="77">
        <v>238.6</v>
      </c>
      <c r="EK126" s="77">
        <v>233.8</v>
      </c>
      <c r="EL126" s="87">
        <v>229.7</v>
      </c>
      <c r="EM126" s="31"/>
      <c r="EN126" s="27"/>
      <c r="EO126" s="66">
        <v>0.66666666666666696</v>
      </c>
      <c r="EP126" s="77">
        <v>233.6</v>
      </c>
      <c r="EQ126" s="77">
        <v>238</v>
      </c>
      <c r="ER126" s="77">
        <v>245.4</v>
      </c>
      <c r="ES126" s="77">
        <v>254.4</v>
      </c>
      <c r="ET126" s="77">
        <v>260.8</v>
      </c>
      <c r="EU126" s="77">
        <v>262.2</v>
      </c>
      <c r="EV126" s="77">
        <v>258.89999999999998</v>
      </c>
      <c r="EW126" s="77">
        <v>253.6</v>
      </c>
      <c r="EX126" s="77">
        <v>248.7</v>
      </c>
      <c r="EY126" s="77">
        <v>244</v>
      </c>
      <c r="EZ126" s="77">
        <v>238.7</v>
      </c>
      <c r="FA126" s="77">
        <v>234.4</v>
      </c>
      <c r="FC126" s="66">
        <v>0.66666666666666696</v>
      </c>
      <c r="FD126" s="77">
        <v>231.3</v>
      </c>
      <c r="FE126" s="77">
        <v>234.7</v>
      </c>
      <c r="FF126" s="77">
        <v>240.8</v>
      </c>
      <c r="FG126" s="77">
        <v>248.4</v>
      </c>
      <c r="FH126" s="77">
        <v>253.6</v>
      </c>
      <c r="FI126" s="77">
        <v>254.4</v>
      </c>
      <c r="FJ126" s="77">
        <v>251.4</v>
      </c>
      <c r="FK126" s="77">
        <v>247.5</v>
      </c>
      <c r="FL126" s="77">
        <v>244.3</v>
      </c>
      <c r="FM126" s="77">
        <v>241</v>
      </c>
      <c r="FN126" s="77">
        <v>236.7</v>
      </c>
      <c r="FO126" s="77">
        <v>232.6</v>
      </c>
      <c r="FQ126" s="66">
        <v>0.66666666666666696</v>
      </c>
      <c r="FR126" s="77">
        <v>232.1</v>
      </c>
      <c r="FS126" s="77">
        <v>236.6</v>
      </c>
      <c r="FT126" s="77">
        <v>244.2</v>
      </c>
      <c r="FU126" s="77">
        <v>253.5</v>
      </c>
      <c r="FV126" s="77">
        <v>260.2</v>
      </c>
      <c r="FW126" s="77">
        <v>261.8</v>
      </c>
      <c r="FX126" s="77">
        <v>258.3</v>
      </c>
      <c r="FY126" s="77">
        <v>252.8</v>
      </c>
      <c r="FZ126" s="77">
        <v>247.5</v>
      </c>
      <c r="GA126" s="77">
        <v>242.6</v>
      </c>
      <c r="GB126" s="77">
        <v>237.2</v>
      </c>
      <c r="GC126" s="77">
        <v>232.9</v>
      </c>
      <c r="GE126" s="66">
        <v>0.66666666666666696</v>
      </c>
      <c r="GF126" s="77">
        <v>226.1</v>
      </c>
      <c r="GG126" s="77">
        <v>229.7</v>
      </c>
      <c r="GH126" s="77">
        <v>236.4</v>
      </c>
      <c r="GI126" s="77">
        <v>244.8</v>
      </c>
      <c r="GJ126" s="77">
        <v>250.8</v>
      </c>
      <c r="GK126" s="77">
        <v>252</v>
      </c>
      <c r="GL126" s="77">
        <v>248.6</v>
      </c>
      <c r="GM126" s="77">
        <v>243.8</v>
      </c>
      <c r="GN126" s="77">
        <v>239.8</v>
      </c>
      <c r="GO126" s="77">
        <v>236</v>
      </c>
      <c r="GP126" s="77">
        <v>231.4</v>
      </c>
      <c r="GQ126" s="77">
        <v>227.2</v>
      </c>
      <c r="GS126" s="66">
        <v>0.66666666666666696</v>
      </c>
      <c r="GT126" s="77">
        <v>227.6</v>
      </c>
      <c r="GU126" s="77">
        <v>231.2</v>
      </c>
      <c r="GV126" s="77">
        <v>237.8</v>
      </c>
      <c r="GW126" s="77">
        <v>246.1</v>
      </c>
      <c r="GX126" s="77">
        <v>251.9</v>
      </c>
      <c r="GY126" s="77">
        <v>252.9</v>
      </c>
      <c r="GZ126" s="77">
        <v>249.7</v>
      </c>
      <c r="HA126" s="77">
        <v>245.1</v>
      </c>
      <c r="HB126" s="77">
        <v>241.2</v>
      </c>
      <c r="HC126" s="77">
        <v>237.5</v>
      </c>
      <c r="HD126" s="77">
        <v>232.9</v>
      </c>
      <c r="HE126" s="77">
        <v>228.8</v>
      </c>
    </row>
    <row r="127" spans="4:213" ht="15.75" thickBot="1" x14ac:dyDescent="0.3">
      <c r="D127" s="250">
        <v>0.70833333333333304</v>
      </c>
      <c r="E127" s="248">
        <v>241.8</v>
      </c>
      <c r="F127" s="248">
        <v>246.2</v>
      </c>
      <c r="G127" s="248">
        <v>253.3</v>
      </c>
      <c r="H127" s="248">
        <v>261.8</v>
      </c>
      <c r="I127" s="248">
        <v>267.5</v>
      </c>
      <c r="J127" s="248">
        <v>268.7</v>
      </c>
      <c r="K127" s="248">
        <v>265.7</v>
      </c>
      <c r="L127" s="248">
        <v>261</v>
      </c>
      <c r="M127" s="248">
        <v>256.60000000000002</v>
      </c>
      <c r="N127" s="248">
        <v>252.2</v>
      </c>
      <c r="O127" s="248">
        <v>246.9</v>
      </c>
      <c r="P127" s="248">
        <v>242.6</v>
      </c>
      <c r="Q127" s="76"/>
      <c r="R127" s="66">
        <v>0.70833333333333304</v>
      </c>
      <c r="S127" s="77">
        <v>242.8</v>
      </c>
      <c r="T127" s="77">
        <v>247.2</v>
      </c>
      <c r="U127" s="77">
        <v>254.1</v>
      </c>
      <c r="V127" s="77">
        <v>262.39999999999998</v>
      </c>
      <c r="W127" s="77">
        <v>267.89999999999998</v>
      </c>
      <c r="X127" s="77">
        <v>268.89999999999998</v>
      </c>
      <c r="Y127" s="77">
        <v>265.89999999999998</v>
      </c>
      <c r="Z127" s="77">
        <v>261.5</v>
      </c>
      <c r="AA127" s="77">
        <v>257.3</v>
      </c>
      <c r="AB127" s="77">
        <v>253.1</v>
      </c>
      <c r="AC127" s="77">
        <v>247.9</v>
      </c>
      <c r="AD127" s="77">
        <v>243.6</v>
      </c>
      <c r="AE127" s="27"/>
      <c r="AF127" s="66">
        <v>0.70833333333333304</v>
      </c>
      <c r="AG127" s="77">
        <v>241.9</v>
      </c>
      <c r="AH127" s="77">
        <v>246.6</v>
      </c>
      <c r="AI127" s="77">
        <v>254.1</v>
      </c>
      <c r="AJ127" s="77">
        <v>263</v>
      </c>
      <c r="AK127" s="77">
        <v>269</v>
      </c>
      <c r="AL127" s="77">
        <v>270.3</v>
      </c>
      <c r="AM127" s="77">
        <v>267.2</v>
      </c>
      <c r="AN127" s="77">
        <v>262.2</v>
      </c>
      <c r="AO127" s="77">
        <v>257.3</v>
      </c>
      <c r="AP127" s="77">
        <v>252.4</v>
      </c>
      <c r="AQ127" s="77">
        <v>246.8</v>
      </c>
      <c r="AR127" s="77">
        <v>242.5</v>
      </c>
      <c r="AT127" s="66">
        <v>0.70833333333333304</v>
      </c>
      <c r="AU127" s="77">
        <v>239.6</v>
      </c>
      <c r="AV127" s="77">
        <v>244.1</v>
      </c>
      <c r="AW127" s="77">
        <v>251.4</v>
      </c>
      <c r="AX127" s="77">
        <v>260.10000000000002</v>
      </c>
      <c r="AY127" s="77">
        <v>266</v>
      </c>
      <c r="AZ127" s="77">
        <v>267.2</v>
      </c>
      <c r="BA127" s="77">
        <v>264.10000000000002</v>
      </c>
      <c r="BB127" s="77">
        <v>259.2</v>
      </c>
      <c r="BC127" s="77">
        <v>254.5</v>
      </c>
      <c r="BD127" s="77">
        <v>249.9</v>
      </c>
      <c r="BE127" s="77">
        <v>244.6</v>
      </c>
      <c r="BF127" s="77">
        <v>240.2</v>
      </c>
      <c r="BG127" s="27"/>
      <c r="BH127" s="66">
        <v>0.70833333333333304</v>
      </c>
      <c r="BI127" s="77">
        <v>242.6</v>
      </c>
      <c r="BJ127" s="77">
        <v>247.5</v>
      </c>
      <c r="BK127" s="77">
        <v>255.1</v>
      </c>
      <c r="BL127" s="77">
        <v>264.10000000000002</v>
      </c>
      <c r="BM127" s="77">
        <v>270.3</v>
      </c>
      <c r="BN127" s="77">
        <v>271.7</v>
      </c>
      <c r="BO127" s="77">
        <v>268.5</v>
      </c>
      <c r="BP127" s="77">
        <v>263.39999999999998</v>
      </c>
      <c r="BQ127" s="77">
        <v>258.3</v>
      </c>
      <c r="BR127" s="77">
        <v>253.2</v>
      </c>
      <c r="BS127" s="77">
        <v>247.5</v>
      </c>
      <c r="BT127" s="77">
        <v>243.1</v>
      </c>
      <c r="BU127" s="27"/>
      <c r="BV127" s="66">
        <v>0.70833333333333304</v>
      </c>
      <c r="BW127" s="77">
        <v>242.2</v>
      </c>
      <c r="BX127" s="77">
        <v>247.5</v>
      </c>
      <c r="BY127" s="77">
        <v>255.9</v>
      </c>
      <c r="BZ127" s="77">
        <v>265.39999999999998</v>
      </c>
      <c r="CA127" s="77">
        <v>271.8</v>
      </c>
      <c r="CB127" s="77">
        <v>273.3</v>
      </c>
      <c r="CC127" s="77">
        <v>270</v>
      </c>
      <c r="CD127" s="77">
        <v>264.3</v>
      </c>
      <c r="CE127" s="77">
        <v>258.5</v>
      </c>
      <c r="CF127" s="77">
        <v>252.9</v>
      </c>
      <c r="CG127" s="77">
        <v>246.8</v>
      </c>
      <c r="CH127" s="77">
        <v>242.4</v>
      </c>
      <c r="CI127" s="27"/>
      <c r="CJ127" s="66">
        <v>0.70833333333333304</v>
      </c>
      <c r="CK127" s="77">
        <v>242</v>
      </c>
      <c r="CL127" s="77">
        <v>246.3</v>
      </c>
      <c r="CM127" s="77">
        <v>253.6</v>
      </c>
      <c r="CN127" s="77">
        <v>262</v>
      </c>
      <c r="CO127" s="77">
        <v>267.5</v>
      </c>
      <c r="CP127" s="77">
        <v>268.5</v>
      </c>
      <c r="CQ127" s="77">
        <v>265.5</v>
      </c>
      <c r="CR127" s="77">
        <v>260.89999999999998</v>
      </c>
      <c r="CS127" s="77">
        <v>256.60000000000002</v>
      </c>
      <c r="CT127" s="77">
        <v>252.3</v>
      </c>
      <c r="CU127" s="77">
        <v>247</v>
      </c>
      <c r="CV127" s="77">
        <v>242.7</v>
      </c>
      <c r="CW127" s="76"/>
      <c r="DL127" s="66">
        <v>0.70833333333333304</v>
      </c>
      <c r="DM127" s="77">
        <v>243.4</v>
      </c>
      <c r="DN127" s="77">
        <v>248.2</v>
      </c>
      <c r="DO127" s="77">
        <v>255.7</v>
      </c>
      <c r="DP127" s="77">
        <v>264.5</v>
      </c>
      <c r="DQ127" s="77">
        <v>270.5</v>
      </c>
      <c r="DR127" s="77">
        <v>271.8</v>
      </c>
      <c r="DS127" s="77">
        <v>268.8</v>
      </c>
      <c r="DT127" s="77">
        <v>263.8</v>
      </c>
      <c r="DU127" s="77">
        <v>258.89999999999998</v>
      </c>
      <c r="DV127" s="77">
        <v>253.9</v>
      </c>
      <c r="DW127" s="77">
        <v>248.3</v>
      </c>
      <c r="DX127" s="77">
        <v>243.9</v>
      </c>
      <c r="DY127" s="31"/>
      <c r="DZ127" s="66">
        <v>0.70833333333333304</v>
      </c>
      <c r="EA127" s="90">
        <v>240.9</v>
      </c>
      <c r="EB127" s="77">
        <v>245.2</v>
      </c>
      <c r="EC127" s="77">
        <v>252.6</v>
      </c>
      <c r="ED127" s="77">
        <v>261.10000000000002</v>
      </c>
      <c r="EE127" s="87">
        <v>266.7</v>
      </c>
      <c r="EF127" s="87">
        <v>267.8</v>
      </c>
      <c r="EG127" s="77">
        <v>264.7</v>
      </c>
      <c r="EH127" s="77">
        <v>260</v>
      </c>
      <c r="EI127" s="87">
        <v>255.6</v>
      </c>
      <c r="EJ127" s="77">
        <v>251.2</v>
      </c>
      <c r="EK127" s="77">
        <v>245.9</v>
      </c>
      <c r="EL127" s="87">
        <v>241.6</v>
      </c>
      <c r="EM127" s="31"/>
      <c r="EN127" s="27"/>
      <c r="EO127" s="66">
        <v>0.70833333333333304</v>
      </c>
      <c r="EP127" s="77">
        <v>245.4</v>
      </c>
      <c r="EQ127" s="77">
        <v>250.4</v>
      </c>
      <c r="ER127" s="77">
        <v>258</v>
      </c>
      <c r="ES127" s="77">
        <v>267</v>
      </c>
      <c r="ET127" s="77">
        <v>273</v>
      </c>
      <c r="EU127" s="77">
        <v>274.39999999999998</v>
      </c>
      <c r="EV127" s="77">
        <v>271.3</v>
      </c>
      <c r="EW127" s="77">
        <v>266.2</v>
      </c>
      <c r="EX127" s="77">
        <v>261.2</v>
      </c>
      <c r="EY127" s="77">
        <v>256</v>
      </c>
      <c r="EZ127" s="77">
        <v>250.2</v>
      </c>
      <c r="FA127" s="77">
        <v>245.8</v>
      </c>
      <c r="FC127" s="66">
        <v>0.70833333333333304</v>
      </c>
      <c r="FD127" s="77">
        <v>244</v>
      </c>
      <c r="FE127" s="77">
        <v>247.9</v>
      </c>
      <c r="FF127" s="77">
        <v>254.5</v>
      </c>
      <c r="FG127" s="77">
        <v>262.2</v>
      </c>
      <c r="FH127" s="77">
        <v>267.3</v>
      </c>
      <c r="FI127" s="77">
        <v>268.10000000000002</v>
      </c>
      <c r="FJ127" s="77">
        <v>265.3</v>
      </c>
      <c r="FK127" s="77">
        <v>261.3</v>
      </c>
      <c r="FL127" s="77">
        <v>257.8</v>
      </c>
      <c r="FM127" s="77">
        <v>254.1</v>
      </c>
      <c r="FN127" s="77">
        <v>249.3</v>
      </c>
      <c r="FO127" s="77"/>
      <c r="FQ127" s="66">
        <v>0.70833333333333304</v>
      </c>
      <c r="FR127" s="77">
        <v>243.8</v>
      </c>
      <c r="FS127" s="77">
        <v>248.9</v>
      </c>
      <c r="FT127" s="77">
        <v>256.7</v>
      </c>
      <c r="FU127" s="77">
        <v>266</v>
      </c>
      <c r="FV127" s="77">
        <v>272.2</v>
      </c>
      <c r="FW127" s="77">
        <v>273.7</v>
      </c>
      <c r="FX127" s="77">
        <v>270.60000000000002</v>
      </c>
      <c r="FY127" s="77">
        <v>265.3</v>
      </c>
      <c r="FZ127" s="77">
        <v>259.89999999999998</v>
      </c>
      <c r="GA127" s="77">
        <v>254.5</v>
      </c>
      <c r="GB127" s="77">
        <v>248.6</v>
      </c>
      <c r="GC127" s="77">
        <v>244.1</v>
      </c>
      <c r="GE127" s="66">
        <v>0.70833333333333304</v>
      </c>
      <c r="GF127" s="77">
        <v>238.5</v>
      </c>
      <c r="GG127" s="77">
        <v>242.8</v>
      </c>
      <c r="GH127" s="77">
        <v>250</v>
      </c>
      <c r="GI127" s="77">
        <v>258.5</v>
      </c>
      <c r="GJ127" s="77">
        <v>264.39999999999998</v>
      </c>
      <c r="GK127" s="77">
        <v>265.5</v>
      </c>
      <c r="GL127" s="77">
        <v>262.39999999999998</v>
      </c>
      <c r="GM127" s="77">
        <v>257.60000000000002</v>
      </c>
      <c r="GN127" s="77">
        <v>253.2</v>
      </c>
      <c r="GO127" s="77">
        <v>248.7</v>
      </c>
      <c r="GP127" s="77">
        <v>243.5</v>
      </c>
      <c r="GQ127" s="77">
        <v>239.2</v>
      </c>
      <c r="GS127" s="66">
        <v>0.70833333333333304</v>
      </c>
      <c r="GT127" s="77">
        <v>240</v>
      </c>
      <c r="GU127" s="77">
        <v>244.3</v>
      </c>
      <c r="GV127" s="77">
        <v>251.3</v>
      </c>
      <c r="GW127" s="77">
        <v>259.8</v>
      </c>
      <c r="GX127" s="77">
        <v>265.39999999999998</v>
      </c>
      <c r="GY127" s="77">
        <v>266.5</v>
      </c>
      <c r="GZ127" s="77">
        <v>263.39999999999998</v>
      </c>
      <c r="HA127" s="77">
        <v>258.8</v>
      </c>
      <c r="HB127" s="77">
        <v>254.6</v>
      </c>
      <c r="HC127" s="77">
        <v>250.3</v>
      </c>
      <c r="HD127" s="77">
        <v>245.1</v>
      </c>
      <c r="HE127" s="77">
        <v>240.8</v>
      </c>
    </row>
    <row r="128" spans="4:213" ht="15.75" thickBot="1" x14ac:dyDescent="0.3">
      <c r="D128" s="250">
        <v>0.75</v>
      </c>
      <c r="E128" s="248"/>
      <c r="F128" s="248">
        <v>258.60000000000002</v>
      </c>
      <c r="G128" s="248">
        <v>265.89999999999998</v>
      </c>
      <c r="H128" s="248">
        <v>274.3</v>
      </c>
      <c r="I128" s="248">
        <v>279.8</v>
      </c>
      <c r="J128" s="248">
        <v>280.8</v>
      </c>
      <c r="K128" s="248">
        <v>278</v>
      </c>
      <c r="L128" s="248">
        <v>273.60000000000002</v>
      </c>
      <c r="M128" s="248">
        <v>269.2</v>
      </c>
      <c r="N128" s="248">
        <v>264.5</v>
      </c>
      <c r="O128" s="248"/>
      <c r="P128" s="248"/>
      <c r="Q128" s="76"/>
      <c r="R128" s="66">
        <v>0.75</v>
      </c>
      <c r="S128" s="77"/>
      <c r="T128" s="77">
        <v>259.7</v>
      </c>
      <c r="U128" s="77">
        <v>266.89999999999998</v>
      </c>
      <c r="V128" s="77">
        <v>275.10000000000002</v>
      </c>
      <c r="W128" s="77">
        <v>280.3</v>
      </c>
      <c r="X128" s="77">
        <v>281.2</v>
      </c>
      <c r="Y128" s="77">
        <v>278.39999999999998</v>
      </c>
      <c r="Z128" s="77">
        <v>274.2</v>
      </c>
      <c r="AA128" s="77">
        <v>270</v>
      </c>
      <c r="AB128" s="77">
        <v>265.5</v>
      </c>
      <c r="AC128" s="77"/>
      <c r="AD128" s="77"/>
      <c r="AE128" s="27"/>
      <c r="AF128" s="66">
        <v>0.75</v>
      </c>
      <c r="AG128" s="77"/>
      <c r="AH128" s="77">
        <v>258.7</v>
      </c>
      <c r="AI128" s="77">
        <v>266.39999999999998</v>
      </c>
      <c r="AJ128" s="77">
        <v>275.10000000000002</v>
      </c>
      <c r="AK128" s="77">
        <v>280.8</v>
      </c>
      <c r="AL128" s="77">
        <v>282</v>
      </c>
      <c r="AM128" s="77">
        <v>279.10000000000002</v>
      </c>
      <c r="AN128" s="77">
        <v>274.39999999999998</v>
      </c>
      <c r="AO128" s="77">
        <v>269.5</v>
      </c>
      <c r="AP128" s="77">
        <v>264.3</v>
      </c>
      <c r="AQ128" s="77"/>
      <c r="AR128" s="77"/>
      <c r="AT128" s="66">
        <v>0.75</v>
      </c>
      <c r="AU128" s="77">
        <v>251.4</v>
      </c>
      <c r="AV128" s="77">
        <v>256.39999999999998</v>
      </c>
      <c r="AW128" s="77">
        <v>263.89999999999998</v>
      </c>
      <c r="AX128" s="77">
        <v>272.5</v>
      </c>
      <c r="AY128" s="77">
        <v>278.10000000000002</v>
      </c>
      <c r="AZ128" s="77">
        <v>279.2</v>
      </c>
      <c r="BA128" s="77">
        <v>276.3</v>
      </c>
      <c r="BB128" s="77">
        <v>271.60000000000002</v>
      </c>
      <c r="BC128" s="77">
        <v>266.89999999999998</v>
      </c>
      <c r="BD128" s="77">
        <v>262</v>
      </c>
      <c r="BE128" s="77"/>
      <c r="BF128" s="77"/>
      <c r="BG128" s="27"/>
      <c r="BH128" s="66">
        <v>0.75</v>
      </c>
      <c r="BI128" s="77"/>
      <c r="BJ128" s="77">
        <v>259.39999999999998</v>
      </c>
      <c r="BK128" s="77">
        <v>267.2</v>
      </c>
      <c r="BL128" s="77">
        <v>276.10000000000002</v>
      </c>
      <c r="BM128" s="77">
        <v>281.89999999999998</v>
      </c>
      <c r="BN128" s="77">
        <v>283.10000000000002</v>
      </c>
      <c r="BO128" s="77">
        <v>280.2</v>
      </c>
      <c r="BP128" s="77">
        <v>275.3</v>
      </c>
      <c r="BQ128" s="77">
        <v>270.3</v>
      </c>
      <c r="BR128" s="77">
        <v>265</v>
      </c>
      <c r="BS128" s="77"/>
      <c r="BT128" s="77"/>
      <c r="BU128" s="27"/>
      <c r="BV128" s="66">
        <v>0.75</v>
      </c>
      <c r="BW128" s="77">
        <v>253.1</v>
      </c>
      <c r="BX128" s="77">
        <v>258.89999999999998</v>
      </c>
      <c r="BY128" s="77">
        <v>267.39999999999998</v>
      </c>
      <c r="BZ128" s="77">
        <v>276.7</v>
      </c>
      <c r="CA128" s="77">
        <v>282.7</v>
      </c>
      <c r="CB128" s="77">
        <v>284</v>
      </c>
      <c r="CC128" s="77">
        <v>280.89999999999998</v>
      </c>
      <c r="CD128" s="77">
        <v>275.7</v>
      </c>
      <c r="CE128" s="77">
        <v>270</v>
      </c>
      <c r="CF128" s="77">
        <v>264.10000000000002</v>
      </c>
      <c r="CG128" s="77"/>
      <c r="CH128" s="77"/>
      <c r="CI128" s="27"/>
      <c r="CJ128" s="66">
        <v>0.75</v>
      </c>
      <c r="CK128" s="77"/>
      <c r="CL128" s="77">
        <v>258.8</v>
      </c>
      <c r="CM128" s="77">
        <v>266.3</v>
      </c>
      <c r="CN128" s="77">
        <v>274.60000000000002</v>
      </c>
      <c r="CO128" s="77">
        <v>279.89999999999998</v>
      </c>
      <c r="CP128" s="77">
        <v>280.7</v>
      </c>
      <c r="CQ128" s="77">
        <v>277.89999999999998</v>
      </c>
      <c r="CR128" s="77">
        <v>273.60000000000002</v>
      </c>
      <c r="CS128" s="77">
        <v>269.2</v>
      </c>
      <c r="CT128" s="77">
        <v>264.60000000000002</v>
      </c>
      <c r="CU128" s="77"/>
      <c r="CV128" s="77"/>
      <c r="CW128" s="76"/>
      <c r="DL128" s="66">
        <v>0.75</v>
      </c>
      <c r="DM128" s="77"/>
      <c r="DN128" s="77">
        <v>260.2</v>
      </c>
      <c r="DO128" s="77">
        <v>267.89999999999998</v>
      </c>
      <c r="DP128" s="77">
        <v>276.60000000000002</v>
      </c>
      <c r="DQ128" s="77">
        <v>282.2</v>
      </c>
      <c r="DR128" s="77">
        <v>283.39999999999998</v>
      </c>
      <c r="DS128" s="77">
        <v>280.5</v>
      </c>
      <c r="DT128" s="77">
        <v>275.89999999999998</v>
      </c>
      <c r="DU128" s="77">
        <v>271</v>
      </c>
      <c r="DV128" s="77">
        <v>265.8</v>
      </c>
      <c r="DW128" s="77"/>
      <c r="DX128" s="77"/>
      <c r="DY128" s="31"/>
      <c r="DZ128" s="66">
        <v>0.75</v>
      </c>
      <c r="EA128" s="77"/>
      <c r="EB128" s="77">
        <v>257.60000000000002</v>
      </c>
      <c r="EC128" s="77">
        <v>265.3</v>
      </c>
      <c r="ED128" s="77">
        <v>273.60000000000002</v>
      </c>
      <c r="EE128" s="87">
        <v>279</v>
      </c>
      <c r="EF128" s="87">
        <v>280</v>
      </c>
      <c r="EG128" s="77">
        <v>277.10000000000002</v>
      </c>
      <c r="EH128" s="87">
        <v>272.60000000000002</v>
      </c>
      <c r="EI128" s="87">
        <v>268.2</v>
      </c>
      <c r="EJ128" s="77">
        <v>263.5</v>
      </c>
      <c r="EK128" s="87"/>
      <c r="EL128" s="77"/>
      <c r="EM128" s="31"/>
      <c r="EN128" s="27"/>
      <c r="EO128" s="66">
        <v>0.75</v>
      </c>
      <c r="EP128" s="77"/>
      <c r="EQ128" s="77">
        <v>262.2</v>
      </c>
      <c r="ER128" s="77">
        <v>270.10000000000002</v>
      </c>
      <c r="ES128" s="77">
        <v>278.8</v>
      </c>
      <c r="ET128" s="77">
        <v>284.5</v>
      </c>
      <c r="EU128" s="77">
        <v>285.7</v>
      </c>
      <c r="EV128" s="77">
        <v>282.8</v>
      </c>
      <c r="EW128" s="77">
        <v>278.10000000000002</v>
      </c>
      <c r="EX128" s="77">
        <v>273.10000000000002</v>
      </c>
      <c r="EY128" s="77">
        <v>267.8</v>
      </c>
      <c r="EZ128" s="77"/>
      <c r="FA128" s="77"/>
      <c r="FC128" s="66">
        <v>0.75</v>
      </c>
      <c r="FD128" s="77"/>
      <c r="FE128" s="77">
        <v>260.8</v>
      </c>
      <c r="FF128" s="77">
        <v>267.60000000000002</v>
      </c>
      <c r="FG128" s="77">
        <v>275.3</v>
      </c>
      <c r="FH128" s="77">
        <v>280.2</v>
      </c>
      <c r="FI128" s="77">
        <v>280.89999999999998</v>
      </c>
      <c r="FJ128" s="77">
        <v>278.2</v>
      </c>
      <c r="FK128" s="77">
        <v>274.39999999999998</v>
      </c>
      <c r="FL128" s="77">
        <v>270.8</v>
      </c>
      <c r="FM128" s="77">
        <v>266.89999999999998</v>
      </c>
      <c r="FN128" s="77"/>
      <c r="FO128" s="77"/>
      <c r="FQ128" s="66">
        <v>0.75</v>
      </c>
      <c r="FR128" s="77"/>
      <c r="FS128" s="77">
        <v>260.60000000000002</v>
      </c>
      <c r="FT128" s="77">
        <v>268.60000000000002</v>
      </c>
      <c r="FU128" s="77">
        <v>277.60000000000002</v>
      </c>
      <c r="FV128" s="77">
        <v>283.5</v>
      </c>
      <c r="FW128" s="77">
        <v>284.8</v>
      </c>
      <c r="FX128" s="77">
        <v>281.89999999999998</v>
      </c>
      <c r="FY128" s="77">
        <v>276.89999999999998</v>
      </c>
      <c r="FZ128" s="77">
        <v>271.60000000000002</v>
      </c>
      <c r="GA128" s="77">
        <v>266</v>
      </c>
      <c r="GB128" s="77"/>
      <c r="GC128" s="77"/>
      <c r="GE128" s="66">
        <v>0.75</v>
      </c>
      <c r="GF128" s="77">
        <v>250.4</v>
      </c>
      <c r="GG128" s="77">
        <v>255.3</v>
      </c>
      <c r="GH128" s="77">
        <v>262.7</v>
      </c>
      <c r="GI128" s="77">
        <v>271.2</v>
      </c>
      <c r="GJ128" s="77">
        <v>276.7</v>
      </c>
      <c r="GK128" s="77">
        <v>277.8</v>
      </c>
      <c r="GL128" s="77">
        <v>274.8</v>
      </c>
      <c r="GM128" s="77">
        <v>270.3</v>
      </c>
      <c r="GN128" s="77">
        <v>265.7</v>
      </c>
      <c r="GO128" s="77">
        <v>261</v>
      </c>
      <c r="GP128" s="77"/>
      <c r="GQ128" s="77"/>
      <c r="GS128" s="66">
        <v>0.75</v>
      </c>
      <c r="GT128" s="77">
        <v>252.1</v>
      </c>
      <c r="GU128" s="77">
        <v>256.89999999999998</v>
      </c>
      <c r="GV128" s="77">
        <v>264.10000000000002</v>
      </c>
      <c r="GW128" s="77">
        <v>272.39999999999998</v>
      </c>
      <c r="GX128" s="77">
        <v>277.8</v>
      </c>
      <c r="GY128" s="77">
        <v>278.8</v>
      </c>
      <c r="GZ128" s="77">
        <v>276</v>
      </c>
      <c r="HA128" s="77">
        <v>271.60000000000002</v>
      </c>
      <c r="HB128" s="77">
        <v>267.2</v>
      </c>
      <c r="HC128" s="77">
        <v>262.60000000000002</v>
      </c>
      <c r="HD128" s="77"/>
      <c r="HE128" s="77"/>
    </row>
    <row r="129" spans="4:213" ht="15.75" thickBot="1" x14ac:dyDescent="0.3">
      <c r="D129" s="250">
        <v>0.79166666666666696</v>
      </c>
      <c r="E129" s="248"/>
      <c r="F129" s="248"/>
      <c r="G129" s="248">
        <v>278.39999999999998</v>
      </c>
      <c r="H129" s="248">
        <v>286.60000000000002</v>
      </c>
      <c r="I129" s="248">
        <v>291.7</v>
      </c>
      <c r="J129" s="248">
        <v>292.5</v>
      </c>
      <c r="K129" s="248">
        <v>289.89999999999998</v>
      </c>
      <c r="L129" s="248">
        <v>285.89999999999998</v>
      </c>
      <c r="M129" s="248">
        <v>281.7</v>
      </c>
      <c r="N129" s="248"/>
      <c r="O129" s="248"/>
      <c r="P129" s="248"/>
      <c r="Q129" s="76"/>
      <c r="R129" s="66">
        <v>0.79166666666666696</v>
      </c>
      <c r="S129" s="77"/>
      <c r="T129" s="77"/>
      <c r="U129" s="77">
        <v>279.60000000000002</v>
      </c>
      <c r="V129" s="77">
        <v>287.5</v>
      </c>
      <c r="W129" s="77">
        <v>292.39999999999998</v>
      </c>
      <c r="X129" s="77">
        <v>293.10000000000002</v>
      </c>
      <c r="Y129" s="77">
        <v>290.5</v>
      </c>
      <c r="Z129" s="77">
        <v>286.60000000000002</v>
      </c>
      <c r="AA129" s="77">
        <v>282.7</v>
      </c>
      <c r="AB129" s="77"/>
      <c r="AC129" s="77"/>
      <c r="AD129" s="77"/>
      <c r="AE129" s="27"/>
      <c r="AF129" s="66">
        <v>0.79166666666666696</v>
      </c>
      <c r="AG129" s="77"/>
      <c r="AH129" s="77"/>
      <c r="AI129" s="77">
        <v>278.5</v>
      </c>
      <c r="AJ129" s="77">
        <v>287</v>
      </c>
      <c r="AK129" s="77">
        <v>292.3</v>
      </c>
      <c r="AL129" s="77">
        <v>293.2</v>
      </c>
      <c r="AM129" s="77">
        <v>290.60000000000002</v>
      </c>
      <c r="AN129" s="77">
        <v>286.2</v>
      </c>
      <c r="AO129" s="77">
        <v>281.60000000000002</v>
      </c>
      <c r="AP129" s="77"/>
      <c r="AQ129" s="77"/>
      <c r="AR129" s="77"/>
      <c r="AT129" s="66">
        <v>0.79166666666666696</v>
      </c>
      <c r="AU129" s="77"/>
      <c r="AV129" s="77">
        <v>268.5</v>
      </c>
      <c r="AW129" s="77">
        <v>276.2</v>
      </c>
      <c r="AX129" s="77">
        <v>284.60000000000002</v>
      </c>
      <c r="AY129" s="77">
        <v>289.8</v>
      </c>
      <c r="AZ129" s="77">
        <v>290.7</v>
      </c>
      <c r="BA129" s="77">
        <v>288</v>
      </c>
      <c r="BB129" s="77">
        <v>283.7</v>
      </c>
      <c r="BC129" s="77">
        <v>279.2</v>
      </c>
      <c r="BD129" s="77"/>
      <c r="BE129" s="77"/>
      <c r="BF129" s="77"/>
      <c r="BG129" s="27"/>
      <c r="BH129" s="66">
        <v>0.79166666666666696</v>
      </c>
      <c r="BI129" s="77"/>
      <c r="BJ129" s="77"/>
      <c r="BK129" s="77">
        <v>279.2</v>
      </c>
      <c r="BL129" s="77">
        <v>287.8</v>
      </c>
      <c r="BM129" s="77">
        <v>293.2</v>
      </c>
      <c r="BN129" s="77">
        <v>294.2</v>
      </c>
      <c r="BO129" s="77">
        <v>291.5</v>
      </c>
      <c r="BP129" s="77">
        <v>287.10000000000002</v>
      </c>
      <c r="BQ129" s="77">
        <v>282.3</v>
      </c>
      <c r="BR129" s="77"/>
      <c r="BS129" s="77"/>
      <c r="BT129" s="77"/>
      <c r="BU129" s="27"/>
      <c r="BV129" s="66">
        <v>0.79166666666666696</v>
      </c>
      <c r="BW129" s="77"/>
      <c r="BX129" s="77"/>
      <c r="BY129" s="77">
        <v>278.89999999999998</v>
      </c>
      <c r="BZ129" s="77">
        <v>287.89999999999998</v>
      </c>
      <c r="CA129" s="77">
        <v>293.5</v>
      </c>
      <c r="CB129" s="77">
        <v>294.60000000000002</v>
      </c>
      <c r="CC129" s="77">
        <v>291.7</v>
      </c>
      <c r="CD129" s="77">
        <v>286.89999999999998</v>
      </c>
      <c r="CE129" s="77">
        <v>281.5</v>
      </c>
      <c r="CF129" s="77"/>
      <c r="CG129" s="77"/>
      <c r="CH129" s="77"/>
      <c r="CI129" s="27"/>
      <c r="CJ129" s="66">
        <v>0.79166666666666696</v>
      </c>
      <c r="CK129" s="77"/>
      <c r="CL129" s="77"/>
      <c r="CM129" s="77">
        <v>278.8</v>
      </c>
      <c r="CN129" s="77">
        <v>286.89999999999998</v>
      </c>
      <c r="CO129" s="77">
        <v>291.8</v>
      </c>
      <c r="CP129" s="77">
        <v>292.5</v>
      </c>
      <c r="CQ129" s="77">
        <v>289.89999999999998</v>
      </c>
      <c r="CR129" s="77">
        <v>285.89999999999998</v>
      </c>
      <c r="CS129" s="77">
        <v>281.8</v>
      </c>
      <c r="CT129" s="77"/>
      <c r="CU129" s="77"/>
      <c r="CV129" s="77"/>
      <c r="CW129" s="76"/>
      <c r="DL129" s="66">
        <v>0.79166666666666696</v>
      </c>
      <c r="DM129" s="77"/>
      <c r="DN129" s="77"/>
      <c r="DO129" s="77">
        <v>280</v>
      </c>
      <c r="DP129" s="77">
        <v>288.5</v>
      </c>
      <c r="DQ129" s="77">
        <v>293.7</v>
      </c>
      <c r="DR129" s="77">
        <v>294.7</v>
      </c>
      <c r="DS129" s="77">
        <v>292</v>
      </c>
      <c r="DT129" s="77">
        <v>287.7</v>
      </c>
      <c r="DU129" s="77">
        <v>283.10000000000002</v>
      </c>
      <c r="DV129" s="77"/>
      <c r="DW129" s="77"/>
      <c r="DX129" s="77"/>
      <c r="DY129" s="31"/>
      <c r="DZ129" s="66">
        <v>0.79166666666666696</v>
      </c>
      <c r="EA129" s="77"/>
      <c r="EB129" s="77"/>
      <c r="EC129" s="77">
        <v>277.7</v>
      </c>
      <c r="ED129" s="77">
        <v>285.89999999999998</v>
      </c>
      <c r="EE129" s="87">
        <v>290.89999999999998</v>
      </c>
      <c r="EF129" s="87">
        <v>291.7</v>
      </c>
      <c r="EG129" s="87">
        <v>289</v>
      </c>
      <c r="EH129" s="77">
        <v>284.89999999999998</v>
      </c>
      <c r="EI129" s="87">
        <v>280.60000000000002</v>
      </c>
      <c r="EJ129" s="77"/>
      <c r="EK129" s="77"/>
      <c r="EL129" s="77"/>
      <c r="EM129" s="31"/>
      <c r="EN129" s="27"/>
      <c r="EO129" s="66">
        <v>0.79166666666666696</v>
      </c>
      <c r="EP129" s="77"/>
      <c r="EQ129" s="77"/>
      <c r="ER129" s="77">
        <v>282.10000000000002</v>
      </c>
      <c r="ES129" s="77">
        <v>290.7</v>
      </c>
      <c r="ET129" s="77">
        <v>295.89999999999998</v>
      </c>
      <c r="EU129" s="77">
        <v>296.8</v>
      </c>
      <c r="EV129" s="77">
        <v>294.2</v>
      </c>
      <c r="EW129" s="77">
        <v>289.89999999999998</v>
      </c>
      <c r="EX129" s="77">
        <v>285.2</v>
      </c>
      <c r="EY129" s="77"/>
      <c r="EZ129" s="77"/>
      <c r="FA129" s="77"/>
      <c r="FC129" s="66">
        <v>0.79166666666666696</v>
      </c>
      <c r="FD129" s="77"/>
      <c r="FE129" s="77"/>
      <c r="FF129" s="77">
        <v>280.7</v>
      </c>
      <c r="FG129" s="77">
        <v>288.2</v>
      </c>
      <c r="FH129" s="77">
        <v>292.7</v>
      </c>
      <c r="FI129" s="77">
        <v>293.2</v>
      </c>
      <c r="FJ129" s="77">
        <v>290.7</v>
      </c>
      <c r="FK129" s="77">
        <v>287.3</v>
      </c>
      <c r="FL129" s="77">
        <v>283.89999999999998</v>
      </c>
      <c r="FM129" s="77"/>
      <c r="FN129" s="65"/>
      <c r="FO129" s="77"/>
      <c r="FQ129" s="66">
        <v>0.79166666666666696</v>
      </c>
      <c r="FR129" s="77"/>
      <c r="FS129" s="77"/>
      <c r="FT129" s="77">
        <v>280.3</v>
      </c>
      <c r="FU129" s="77">
        <v>289.10000000000002</v>
      </c>
      <c r="FV129" s="77">
        <v>294.60000000000002</v>
      </c>
      <c r="FW129" s="77">
        <v>295.7</v>
      </c>
      <c r="FX129" s="77">
        <v>292.89999999999998</v>
      </c>
      <c r="FY129" s="77">
        <v>288.39999999999998</v>
      </c>
      <c r="FZ129" s="77">
        <v>283.39999999999998</v>
      </c>
      <c r="GA129" s="77"/>
      <c r="GB129" s="65"/>
      <c r="GC129" s="77"/>
      <c r="GE129" s="66">
        <v>0.79166666666666696</v>
      </c>
      <c r="GF129" s="77"/>
      <c r="GG129" s="77">
        <v>267.5</v>
      </c>
      <c r="GH129" s="77">
        <v>275.10000000000002</v>
      </c>
      <c r="GI129" s="77">
        <v>283.39999999999998</v>
      </c>
      <c r="GJ129" s="77">
        <v>288.5</v>
      </c>
      <c r="GK129" s="77">
        <v>289.39999999999998</v>
      </c>
      <c r="GL129" s="77">
        <v>286.7</v>
      </c>
      <c r="GM129" s="77">
        <v>282.5</v>
      </c>
      <c r="GN129" s="77">
        <v>278.10000000000002</v>
      </c>
      <c r="GO129" s="77"/>
      <c r="GP129" s="65"/>
      <c r="GQ129" s="77"/>
      <c r="GS129" s="66">
        <v>0.79166666666666696</v>
      </c>
      <c r="GT129" s="77"/>
      <c r="GU129" s="77"/>
      <c r="GV129" s="77">
        <v>276.7</v>
      </c>
      <c r="GW129" s="77">
        <v>284.8</v>
      </c>
      <c r="GX129" s="77">
        <v>289.8</v>
      </c>
      <c r="GY129" s="77">
        <v>290.60000000000002</v>
      </c>
      <c r="GZ129" s="77">
        <v>287.89999999999998</v>
      </c>
      <c r="HA129" s="77">
        <v>283.89999999999998</v>
      </c>
      <c r="HB129" s="77">
        <v>279.7</v>
      </c>
      <c r="HC129" s="77"/>
      <c r="HD129" s="65"/>
      <c r="HE129" s="77"/>
    </row>
    <row r="130" spans="4:213" ht="15.75" thickBot="1" x14ac:dyDescent="0.3">
      <c r="D130" s="250">
        <v>0.83333333333333304</v>
      </c>
      <c r="E130" s="248"/>
      <c r="F130" s="248"/>
      <c r="G130" s="248"/>
      <c r="H130" s="248">
        <v>299.10000000000002</v>
      </c>
      <c r="I130" s="248">
        <v>303.7</v>
      </c>
      <c r="J130" s="248">
        <v>304.3</v>
      </c>
      <c r="K130" s="248">
        <v>301.89999999999998</v>
      </c>
      <c r="L130" s="247">
        <v>298.3</v>
      </c>
      <c r="M130" s="248"/>
      <c r="N130" s="248"/>
      <c r="O130" s="248"/>
      <c r="P130" s="248"/>
      <c r="Q130" s="76"/>
      <c r="R130" s="66">
        <v>0.83333333333333304</v>
      </c>
      <c r="S130" s="77"/>
      <c r="T130" s="77"/>
      <c r="U130" s="77"/>
      <c r="V130" s="77">
        <v>300.2</v>
      </c>
      <c r="W130" s="77">
        <v>304.60000000000002</v>
      </c>
      <c r="X130" s="77">
        <v>305.10000000000002</v>
      </c>
      <c r="Y130" s="77">
        <v>302.60000000000002</v>
      </c>
      <c r="Z130" s="77">
        <v>299.2</v>
      </c>
      <c r="AA130" s="77"/>
      <c r="AB130" s="77"/>
      <c r="AC130" s="77"/>
      <c r="AD130" s="77"/>
      <c r="AE130" s="27"/>
      <c r="AF130" s="66">
        <v>0.83333333333333304</v>
      </c>
      <c r="AG130" s="77"/>
      <c r="AH130" s="77"/>
      <c r="AI130" s="77"/>
      <c r="AJ130" s="77">
        <v>299.2</v>
      </c>
      <c r="AK130" s="77">
        <v>304</v>
      </c>
      <c r="AL130" s="77">
        <v>304.7</v>
      </c>
      <c r="AM130" s="77">
        <v>302.2</v>
      </c>
      <c r="AN130" s="77">
        <v>298.39999999999998</v>
      </c>
      <c r="AO130" s="77"/>
      <c r="AP130" s="77"/>
      <c r="AQ130" s="77"/>
      <c r="AR130" s="77"/>
      <c r="AT130" s="66">
        <v>0.83333333333333304</v>
      </c>
      <c r="AU130" s="77"/>
      <c r="AV130" s="77"/>
      <c r="AW130" s="77"/>
      <c r="AX130" s="77">
        <v>296.8</v>
      </c>
      <c r="AY130" s="77">
        <v>301.60000000000002</v>
      </c>
      <c r="AZ130" s="77">
        <v>302.3</v>
      </c>
      <c r="BA130" s="77">
        <v>299.7</v>
      </c>
      <c r="BB130" s="77">
        <v>295.89999999999998</v>
      </c>
      <c r="BC130" s="77"/>
      <c r="BD130" s="77"/>
      <c r="BE130" s="77"/>
      <c r="BF130" s="77"/>
      <c r="BG130" s="27"/>
      <c r="BH130" s="66">
        <v>0.83333333333333304</v>
      </c>
      <c r="BI130" s="77"/>
      <c r="BJ130" s="77"/>
      <c r="BK130" s="77"/>
      <c r="BL130" s="77">
        <v>299.89999999999998</v>
      </c>
      <c r="BM130" s="77">
        <v>304.8</v>
      </c>
      <c r="BN130" s="77">
        <v>305.5</v>
      </c>
      <c r="BO130" s="77">
        <v>303</v>
      </c>
      <c r="BP130" s="77">
        <v>299.10000000000002</v>
      </c>
      <c r="BQ130" s="77"/>
      <c r="BR130" s="77"/>
      <c r="BS130" s="77"/>
      <c r="BT130" s="77"/>
      <c r="BU130" s="27"/>
      <c r="BV130" s="66">
        <v>0.83333333333333304</v>
      </c>
      <c r="BW130" s="77"/>
      <c r="BX130" s="77"/>
      <c r="BY130" s="77"/>
      <c r="BZ130" s="77">
        <v>299.5</v>
      </c>
      <c r="CA130" s="77">
        <v>304.7</v>
      </c>
      <c r="CB130" s="77">
        <v>305.39999999999998</v>
      </c>
      <c r="CC130" s="77">
        <v>302.8</v>
      </c>
      <c r="CD130" s="77">
        <v>298.5</v>
      </c>
      <c r="CE130" s="77"/>
      <c r="CF130" s="77"/>
      <c r="CG130" s="77"/>
      <c r="CH130" s="77"/>
      <c r="CI130" s="27"/>
      <c r="CJ130" s="66">
        <v>0.83333333333333304</v>
      </c>
      <c r="CK130" s="77"/>
      <c r="CL130" s="77"/>
      <c r="CM130" s="77"/>
      <c r="CN130" s="77">
        <v>299.5</v>
      </c>
      <c r="CO130" s="77">
        <v>303.89999999999998</v>
      </c>
      <c r="CP130" s="77">
        <v>304.39999999999998</v>
      </c>
      <c r="CQ130" s="77">
        <v>301.89999999999998</v>
      </c>
      <c r="CR130" s="77">
        <v>298.39999999999998</v>
      </c>
      <c r="CS130" s="77"/>
      <c r="CT130" s="77"/>
      <c r="CU130" s="77"/>
      <c r="CV130" s="77"/>
      <c r="CW130" s="76"/>
      <c r="DL130" s="66">
        <v>0.83333333333333304</v>
      </c>
      <c r="DM130" s="77"/>
      <c r="DN130" s="77"/>
      <c r="DO130" s="77"/>
      <c r="DP130" s="77">
        <v>300.8</v>
      </c>
      <c r="DQ130" s="77">
        <v>305.5</v>
      </c>
      <c r="DR130" s="77">
        <v>306.2</v>
      </c>
      <c r="DS130" s="77">
        <v>303.7</v>
      </c>
      <c r="DT130" s="77">
        <v>299.89999999999998</v>
      </c>
      <c r="DU130" s="77"/>
      <c r="DV130" s="77"/>
      <c r="DW130" s="77"/>
      <c r="DX130" s="77"/>
      <c r="DY130" s="31"/>
      <c r="DZ130" s="66">
        <v>0.83333333333333304</v>
      </c>
      <c r="EA130" s="77"/>
      <c r="EB130" s="77"/>
      <c r="EC130" s="77"/>
      <c r="ED130" s="77">
        <v>298.3</v>
      </c>
      <c r="EE130" s="87">
        <v>302.89999999999998</v>
      </c>
      <c r="EF130" s="87">
        <v>303.39999999999998</v>
      </c>
      <c r="EG130" s="77">
        <v>300.89999999999998</v>
      </c>
      <c r="EH130" s="77">
        <v>297.3</v>
      </c>
      <c r="EI130" s="77"/>
      <c r="EJ130" s="77"/>
      <c r="EK130" s="77"/>
      <c r="EL130" s="77"/>
      <c r="EM130" s="31"/>
      <c r="EN130" s="27"/>
      <c r="EO130" s="66">
        <v>0.83333333333333304</v>
      </c>
      <c r="EP130" s="77"/>
      <c r="EQ130" s="77"/>
      <c r="ER130" s="77"/>
      <c r="ES130" s="77">
        <v>302.89999999999998</v>
      </c>
      <c r="ET130" s="77">
        <v>307.7</v>
      </c>
      <c r="EU130" s="77">
        <v>308.3</v>
      </c>
      <c r="EV130" s="77">
        <v>305.8</v>
      </c>
      <c r="EW130" s="77">
        <v>302.10000000000002</v>
      </c>
      <c r="EX130" s="77"/>
      <c r="EY130" s="77"/>
      <c r="EZ130" s="77"/>
      <c r="FA130" s="77"/>
      <c r="FC130" s="66">
        <v>0.83333333333333304</v>
      </c>
      <c r="FD130" s="77"/>
      <c r="FE130" s="77"/>
      <c r="FF130" s="77"/>
      <c r="FG130" s="77">
        <v>301.2</v>
      </c>
      <c r="FH130" s="77">
        <v>305.2</v>
      </c>
      <c r="FI130" s="77">
        <v>305.60000000000002</v>
      </c>
      <c r="FJ130" s="77">
        <v>303.3</v>
      </c>
      <c r="FK130" s="77">
        <v>300.3</v>
      </c>
      <c r="FL130" s="77"/>
      <c r="FM130" s="77"/>
      <c r="FN130" s="65"/>
      <c r="FO130" s="77"/>
      <c r="FQ130" s="66">
        <v>0.83333333333333304</v>
      </c>
      <c r="FR130" s="77"/>
      <c r="FS130" s="77"/>
      <c r="FT130" s="77"/>
      <c r="FU130" s="77">
        <v>301.2</v>
      </c>
      <c r="FV130" s="77">
        <v>306.10000000000002</v>
      </c>
      <c r="FW130" s="77">
        <v>306.89999999999998</v>
      </c>
      <c r="FX130" s="77">
        <v>304.3</v>
      </c>
      <c r="FY130" s="77">
        <v>300.3</v>
      </c>
      <c r="FZ130" s="77"/>
      <c r="GA130" s="77"/>
      <c r="GB130" s="65"/>
      <c r="GC130" s="77"/>
      <c r="GE130" s="66">
        <v>0.83333333333333304</v>
      </c>
      <c r="GF130" s="77"/>
      <c r="GG130" s="77"/>
      <c r="GH130" s="77">
        <v>287.60000000000002</v>
      </c>
      <c r="GI130" s="77">
        <v>295.7</v>
      </c>
      <c r="GJ130" s="77">
        <v>300.39999999999998</v>
      </c>
      <c r="GK130" s="77">
        <v>301.10000000000002</v>
      </c>
      <c r="GL130" s="77">
        <v>298.5</v>
      </c>
      <c r="GM130" s="77">
        <v>294.7</v>
      </c>
      <c r="GN130" s="77"/>
      <c r="GO130" s="77"/>
      <c r="GP130" s="65"/>
      <c r="GQ130" s="77"/>
      <c r="GS130" s="66">
        <v>0.83333333333333304</v>
      </c>
      <c r="GT130" s="77"/>
      <c r="GU130" s="77"/>
      <c r="GV130" s="77"/>
      <c r="GW130" s="77">
        <v>297.3</v>
      </c>
      <c r="GX130" s="77">
        <v>301.89999999999998</v>
      </c>
      <c r="GY130" s="77">
        <v>302.39999999999998</v>
      </c>
      <c r="GZ130" s="77">
        <v>299.89999999999998</v>
      </c>
      <c r="HA130" s="77">
        <v>296.3</v>
      </c>
      <c r="HB130" s="77"/>
      <c r="HC130" s="77"/>
      <c r="HD130" s="65"/>
      <c r="HE130" s="77"/>
    </row>
    <row r="131" spans="4:213" ht="15.75" thickBot="1" x14ac:dyDescent="0.3">
      <c r="D131" s="250">
        <v>0.875</v>
      </c>
      <c r="E131" s="248"/>
      <c r="F131" s="248"/>
      <c r="G131" s="248"/>
      <c r="H131" s="248">
        <v>312.2</v>
      </c>
      <c r="I131" s="248">
        <v>316.2</v>
      </c>
      <c r="J131" s="248">
        <v>316.5</v>
      </c>
      <c r="K131" s="248">
        <v>314.3</v>
      </c>
      <c r="L131" s="247">
        <v>311.39999999999998</v>
      </c>
      <c r="M131" s="248"/>
      <c r="N131" s="248"/>
      <c r="O131" s="248"/>
      <c r="P131" s="248"/>
      <c r="Q131" s="76"/>
      <c r="R131" s="66">
        <v>0.875</v>
      </c>
      <c r="S131" s="77"/>
      <c r="T131" s="77"/>
      <c r="U131" s="77"/>
      <c r="V131" s="77">
        <v>313.5</v>
      </c>
      <c r="W131" s="77">
        <v>317.3</v>
      </c>
      <c r="X131" s="77">
        <v>317.39999999999998</v>
      </c>
      <c r="Y131" s="77">
        <v>315.2</v>
      </c>
      <c r="Z131" s="77">
        <v>312.5</v>
      </c>
      <c r="AA131" s="77"/>
      <c r="AB131" s="77"/>
      <c r="AC131" s="77"/>
      <c r="AD131" s="77"/>
      <c r="AE131" s="27"/>
      <c r="AF131" s="66">
        <v>0.875</v>
      </c>
      <c r="AG131" s="77"/>
      <c r="AH131" s="77"/>
      <c r="AI131" s="77"/>
      <c r="AJ131" s="77"/>
      <c r="AK131" s="77">
        <v>316.39999999999998</v>
      </c>
      <c r="AL131" s="77">
        <v>316.7</v>
      </c>
      <c r="AM131" s="77">
        <v>314.39999999999998</v>
      </c>
      <c r="AN131" s="77"/>
      <c r="AO131" s="77"/>
      <c r="AP131" s="77"/>
      <c r="AQ131" s="77"/>
      <c r="AR131" s="77"/>
      <c r="AT131" s="66">
        <v>0.875</v>
      </c>
      <c r="AU131" s="77"/>
      <c r="AV131" s="77"/>
      <c r="AW131" s="77"/>
      <c r="AX131" s="77">
        <v>309.7</v>
      </c>
      <c r="AY131" s="77">
        <v>313.89999999999998</v>
      </c>
      <c r="AZ131" s="77">
        <v>314.2</v>
      </c>
      <c r="BA131" s="77">
        <v>311.89999999999998</v>
      </c>
      <c r="BB131" s="77">
        <v>308.7</v>
      </c>
      <c r="BC131" s="77"/>
      <c r="BD131" s="77"/>
      <c r="BE131" s="77"/>
      <c r="BF131" s="77"/>
      <c r="BG131" s="27"/>
      <c r="BH131" s="66">
        <v>0.875</v>
      </c>
      <c r="BI131" s="77"/>
      <c r="BJ131" s="77"/>
      <c r="BK131" s="77"/>
      <c r="BL131" s="77"/>
      <c r="BM131" s="77">
        <v>317.10000000000002</v>
      </c>
      <c r="BN131" s="77">
        <v>317.5</v>
      </c>
      <c r="BO131" s="77">
        <v>315.2</v>
      </c>
      <c r="BP131" s="77"/>
      <c r="BQ131" s="77"/>
      <c r="BR131" s="77"/>
      <c r="BS131" s="77"/>
      <c r="BT131" s="77"/>
      <c r="BU131" s="27"/>
      <c r="BV131" s="66">
        <v>0.875</v>
      </c>
      <c r="BW131" s="77"/>
      <c r="BX131" s="77"/>
      <c r="BY131" s="77"/>
      <c r="BZ131" s="77"/>
      <c r="CA131" s="77">
        <v>316.7</v>
      </c>
      <c r="CB131" s="77">
        <v>317.10000000000002</v>
      </c>
      <c r="CC131" s="77">
        <v>314.60000000000002</v>
      </c>
      <c r="CD131" s="77"/>
      <c r="CE131" s="77"/>
      <c r="CF131" s="77"/>
      <c r="CG131" s="77"/>
      <c r="CH131" s="77"/>
      <c r="CI131" s="27"/>
      <c r="CJ131" s="66">
        <v>0.875</v>
      </c>
      <c r="CK131" s="77"/>
      <c r="CL131" s="77"/>
      <c r="CM131" s="77"/>
      <c r="CN131" s="77">
        <v>312.60000000000002</v>
      </c>
      <c r="CO131" s="77">
        <v>316.5</v>
      </c>
      <c r="CP131" s="77">
        <v>316.60000000000002</v>
      </c>
      <c r="CQ131" s="77">
        <v>314.39999999999998</v>
      </c>
      <c r="CR131" s="77">
        <v>311.5</v>
      </c>
      <c r="CS131" s="77"/>
      <c r="CT131" s="77"/>
      <c r="CU131" s="77"/>
      <c r="CV131" s="77"/>
      <c r="CW131" s="76"/>
      <c r="DL131" s="66">
        <v>0.875</v>
      </c>
      <c r="DM131" s="77"/>
      <c r="DN131" s="77"/>
      <c r="DO131" s="77"/>
      <c r="DP131" s="77"/>
      <c r="DQ131" s="77">
        <v>318</v>
      </c>
      <c r="DR131" s="77">
        <v>318.3</v>
      </c>
      <c r="DS131" s="77">
        <v>316</v>
      </c>
      <c r="DT131" s="77"/>
      <c r="DU131" s="77"/>
      <c r="DV131" s="77"/>
      <c r="DW131" s="77"/>
      <c r="DX131" s="77"/>
      <c r="DY131" s="31"/>
      <c r="DZ131" s="66">
        <v>0.875</v>
      </c>
      <c r="EA131" s="77"/>
      <c r="EB131" s="77"/>
      <c r="EC131" s="77"/>
      <c r="ED131" s="87">
        <v>311.39999999999998</v>
      </c>
      <c r="EE131" s="87">
        <v>315.39999999999998</v>
      </c>
      <c r="EF131" s="77">
        <v>315.60000000000002</v>
      </c>
      <c r="EG131" s="77">
        <v>313.3</v>
      </c>
      <c r="EH131" s="77">
        <v>310.3</v>
      </c>
      <c r="EI131" s="77"/>
      <c r="EJ131" s="77"/>
      <c r="EK131" s="77"/>
      <c r="EL131" s="77"/>
      <c r="EM131" s="31"/>
      <c r="EN131" s="27"/>
      <c r="EO131" s="66">
        <v>0.875</v>
      </c>
      <c r="EP131" s="77"/>
      <c r="EQ131" s="77"/>
      <c r="ER131" s="77"/>
      <c r="ES131" s="77"/>
      <c r="ET131" s="77">
        <v>320.2</v>
      </c>
      <c r="EU131" s="77">
        <v>320.5</v>
      </c>
      <c r="EV131" s="77">
        <v>318.2</v>
      </c>
      <c r="EW131" s="77"/>
      <c r="EX131" s="77"/>
      <c r="EY131" s="77"/>
      <c r="EZ131" s="77"/>
      <c r="FA131" s="77"/>
      <c r="FC131" s="66">
        <v>0.875</v>
      </c>
      <c r="FD131" s="77"/>
      <c r="FE131" s="77"/>
      <c r="FF131" s="77"/>
      <c r="FG131" s="77">
        <v>314.7</v>
      </c>
      <c r="FH131" s="77">
        <v>318.2</v>
      </c>
      <c r="FI131" s="77">
        <v>318.2</v>
      </c>
      <c r="FJ131" s="77">
        <v>316.10000000000002</v>
      </c>
      <c r="FK131" s="77">
        <v>313.7</v>
      </c>
      <c r="FL131" s="77"/>
      <c r="FM131" s="77"/>
      <c r="FN131" s="65"/>
      <c r="FO131" s="77"/>
      <c r="FQ131" s="66">
        <v>0.875</v>
      </c>
      <c r="FR131" s="77"/>
      <c r="FS131" s="77"/>
      <c r="FT131" s="77"/>
      <c r="FU131" s="77"/>
      <c r="FV131" s="77">
        <v>318.39999999999998</v>
      </c>
      <c r="FW131" s="77">
        <v>318.8</v>
      </c>
      <c r="FX131" s="77">
        <v>316.5</v>
      </c>
      <c r="FY131" s="77"/>
      <c r="FZ131" s="77"/>
      <c r="GA131" s="77"/>
      <c r="GB131" s="65"/>
      <c r="GC131" s="77"/>
      <c r="GE131" s="66">
        <v>0.875</v>
      </c>
      <c r="GF131" s="77"/>
      <c r="GG131" s="77"/>
      <c r="GH131" s="77"/>
      <c r="GI131" s="77">
        <v>308.5</v>
      </c>
      <c r="GJ131" s="77">
        <v>312.7</v>
      </c>
      <c r="GK131" s="77">
        <v>313.10000000000002</v>
      </c>
      <c r="GL131" s="77">
        <v>310.7</v>
      </c>
      <c r="GM131" s="77">
        <v>307.5</v>
      </c>
      <c r="GN131" s="77"/>
      <c r="GO131" s="77"/>
      <c r="GP131" s="65"/>
      <c r="GQ131" s="77"/>
      <c r="GS131" s="66">
        <v>0.875</v>
      </c>
      <c r="GT131" s="77"/>
      <c r="GU131" s="77"/>
      <c r="GV131" s="77"/>
      <c r="GW131" s="77">
        <v>310.3</v>
      </c>
      <c r="GX131" s="77">
        <v>314.3</v>
      </c>
      <c r="GY131" s="77">
        <v>314.60000000000002</v>
      </c>
      <c r="GZ131" s="77">
        <v>312.3</v>
      </c>
      <c r="HA131" s="77">
        <v>309.3</v>
      </c>
      <c r="HB131" s="77"/>
      <c r="HC131" s="77"/>
      <c r="HD131" s="65"/>
      <c r="HE131" s="77"/>
    </row>
    <row r="132" spans="4:213" ht="15.75" thickBot="1" x14ac:dyDescent="0.3">
      <c r="D132" s="250">
        <v>0.91666666666666696</v>
      </c>
      <c r="E132" s="248"/>
      <c r="F132" s="248"/>
      <c r="G132" s="248"/>
      <c r="H132" s="248"/>
      <c r="I132" s="248">
        <v>329.5</v>
      </c>
      <c r="J132" s="248">
        <v>329.3</v>
      </c>
      <c r="K132" s="248">
        <v>327.3</v>
      </c>
      <c r="L132" s="248"/>
      <c r="M132" s="248"/>
      <c r="N132" s="248"/>
      <c r="O132" s="248"/>
      <c r="P132" s="248"/>
      <c r="Q132" s="76"/>
      <c r="R132" s="66">
        <v>0.91666666666666696</v>
      </c>
      <c r="S132" s="77"/>
      <c r="T132" s="77"/>
      <c r="U132" s="77"/>
      <c r="V132" s="77"/>
      <c r="W132" s="77">
        <v>330.6</v>
      </c>
      <c r="X132" s="77">
        <v>330.3</v>
      </c>
      <c r="Y132" s="77">
        <v>328.4</v>
      </c>
      <c r="Z132" s="77"/>
      <c r="AA132" s="77"/>
      <c r="AB132" s="77"/>
      <c r="AC132" s="77"/>
      <c r="AD132" s="77"/>
      <c r="AE132" s="27"/>
      <c r="AF132" s="66">
        <v>0.91666666666666696</v>
      </c>
      <c r="AG132" s="77"/>
      <c r="AH132" s="77"/>
      <c r="AI132" s="77"/>
      <c r="AJ132" s="77"/>
      <c r="AK132" s="77">
        <v>329.5</v>
      </c>
      <c r="AL132" s="77">
        <v>329.4</v>
      </c>
      <c r="AM132" s="77">
        <v>327.39999999999998</v>
      </c>
      <c r="AN132" s="77"/>
      <c r="AO132" s="77"/>
      <c r="AP132" s="77"/>
      <c r="AQ132" s="77"/>
      <c r="AR132" s="77"/>
      <c r="AT132" s="66">
        <v>0.91666666666666696</v>
      </c>
      <c r="AU132" s="77"/>
      <c r="AV132" s="77"/>
      <c r="AW132" s="77"/>
      <c r="AX132" s="77"/>
      <c r="AY132" s="77">
        <v>326.89999999999998</v>
      </c>
      <c r="AZ132" s="77">
        <v>326.89999999999998</v>
      </c>
      <c r="BA132" s="77">
        <v>324.8</v>
      </c>
      <c r="BB132" s="77"/>
      <c r="BC132" s="77"/>
      <c r="BD132" s="77"/>
      <c r="BE132" s="77"/>
      <c r="BF132" s="77"/>
      <c r="BG132" s="27"/>
      <c r="BH132" s="66">
        <v>0.91666666666666696</v>
      </c>
      <c r="BI132" s="77"/>
      <c r="BJ132" s="77"/>
      <c r="BK132" s="77"/>
      <c r="BL132" s="77"/>
      <c r="BM132" s="77"/>
      <c r="BN132" s="77">
        <v>330.2</v>
      </c>
      <c r="BO132" s="77">
        <v>328.2</v>
      </c>
      <c r="BP132" s="77"/>
      <c r="BQ132" s="77"/>
      <c r="BR132" s="65"/>
      <c r="BS132" s="77"/>
      <c r="BT132" s="77"/>
      <c r="BU132" s="27"/>
      <c r="BV132" s="66">
        <v>0.91666666666666696</v>
      </c>
      <c r="BW132" s="77"/>
      <c r="BX132" s="77"/>
      <c r="BY132" s="77"/>
      <c r="BZ132" s="77"/>
      <c r="CA132" s="77"/>
      <c r="CB132" s="77">
        <v>329.7</v>
      </c>
      <c r="CC132" s="77"/>
      <c r="CD132" s="77"/>
      <c r="CE132" s="77"/>
      <c r="CF132" s="77"/>
      <c r="CG132" s="77"/>
      <c r="CH132" s="77"/>
      <c r="CI132" s="27"/>
      <c r="CJ132" s="66">
        <v>0.91666666666666696</v>
      </c>
      <c r="CK132" s="77"/>
      <c r="CL132" s="77"/>
      <c r="CM132" s="77"/>
      <c r="CN132" s="77"/>
      <c r="CO132" s="77">
        <v>329.7</v>
      </c>
      <c r="CP132" s="77">
        <v>329.5</v>
      </c>
      <c r="CQ132" s="77">
        <v>327.5</v>
      </c>
      <c r="CR132" s="77"/>
      <c r="CS132" s="77"/>
      <c r="CT132" s="77"/>
      <c r="CU132" s="77"/>
      <c r="CV132" s="77"/>
      <c r="CW132" s="76"/>
      <c r="DL132" s="66">
        <v>0.91666666666666696</v>
      </c>
      <c r="DM132" s="77"/>
      <c r="DN132" s="77"/>
      <c r="DO132" s="77"/>
      <c r="DP132" s="77"/>
      <c r="DQ132" s="77">
        <v>331.2</v>
      </c>
      <c r="DR132" s="77">
        <v>331.1</v>
      </c>
      <c r="DS132" s="77">
        <v>329.1</v>
      </c>
      <c r="DT132" s="77"/>
      <c r="DU132" s="77"/>
      <c r="DV132" s="77"/>
      <c r="DW132" s="77"/>
      <c r="DX132" s="77"/>
      <c r="DY132" s="31"/>
      <c r="DZ132" s="66">
        <v>0.91666666666666696</v>
      </c>
      <c r="EA132" s="77"/>
      <c r="EB132" s="77"/>
      <c r="EC132" s="77"/>
      <c r="ED132" s="77"/>
      <c r="EE132" s="87">
        <v>328.5</v>
      </c>
      <c r="EF132" s="77">
        <v>328.3</v>
      </c>
      <c r="EG132" s="77">
        <v>326.3</v>
      </c>
      <c r="EH132" s="77"/>
      <c r="EI132" s="77"/>
      <c r="EJ132" s="77"/>
      <c r="EK132" s="77"/>
      <c r="EL132" s="77"/>
      <c r="EM132" s="31"/>
      <c r="EN132" s="27"/>
      <c r="EO132" s="66">
        <v>0.91666666666666696</v>
      </c>
      <c r="EP132" s="77"/>
      <c r="EQ132" s="77"/>
      <c r="ER132" s="77"/>
      <c r="ES132" s="77"/>
      <c r="ET132" s="77"/>
      <c r="EU132" s="77">
        <v>333.4</v>
      </c>
      <c r="EV132" s="77"/>
      <c r="EW132" s="77"/>
      <c r="EX132" s="77"/>
      <c r="EY132" s="77"/>
      <c r="EZ132" s="77"/>
      <c r="FA132" s="77"/>
      <c r="FC132" s="66">
        <v>0.91666666666666696</v>
      </c>
      <c r="FD132" s="77"/>
      <c r="FE132" s="77"/>
      <c r="FF132" s="77"/>
      <c r="FG132" s="77"/>
      <c r="FH132" s="77">
        <v>331.6</v>
      </c>
      <c r="FI132" s="77">
        <v>331.3</v>
      </c>
      <c r="FJ132" s="77">
        <v>329.4</v>
      </c>
      <c r="FK132" s="77"/>
      <c r="FL132" s="77"/>
      <c r="FM132" s="77"/>
      <c r="FN132" s="65"/>
      <c r="FO132" s="77"/>
      <c r="FQ132" s="66">
        <v>0.91666666666666696</v>
      </c>
      <c r="FR132" s="77"/>
      <c r="FS132" s="77"/>
      <c r="FT132" s="77"/>
      <c r="FU132" s="77"/>
      <c r="FV132" s="77"/>
      <c r="FW132" s="77">
        <v>331.6</v>
      </c>
      <c r="FX132" s="77"/>
      <c r="FY132" s="77"/>
      <c r="FZ132" s="77"/>
      <c r="GA132" s="77"/>
      <c r="GB132" s="65"/>
      <c r="GC132" s="77"/>
      <c r="GE132" s="66">
        <v>0.91666666666666696</v>
      </c>
      <c r="GF132" s="77"/>
      <c r="GG132" s="77"/>
      <c r="GH132" s="77"/>
      <c r="GI132" s="77"/>
      <c r="GJ132" s="77">
        <v>325.7</v>
      </c>
      <c r="GK132" s="77">
        <v>325.7</v>
      </c>
      <c r="GL132" s="77">
        <v>323.60000000000002</v>
      </c>
      <c r="GM132" s="77"/>
      <c r="GN132" s="77"/>
      <c r="GO132" s="77"/>
      <c r="GP132" s="65"/>
      <c r="GQ132" s="77"/>
      <c r="GS132" s="66">
        <v>0.91666666666666696</v>
      </c>
      <c r="GT132" s="77"/>
      <c r="GU132" s="77"/>
      <c r="GV132" s="77"/>
      <c r="GW132" s="77"/>
      <c r="GX132" s="77">
        <v>327.5</v>
      </c>
      <c r="GY132" s="77">
        <v>327.3</v>
      </c>
      <c r="GZ132" s="77">
        <v>325.3</v>
      </c>
      <c r="HA132" s="77"/>
      <c r="HB132" s="77"/>
      <c r="HC132" s="77"/>
      <c r="HD132" s="65"/>
      <c r="HE132" s="77"/>
    </row>
    <row r="133" spans="4:213" ht="15.75" thickBot="1" x14ac:dyDescent="0.3">
      <c r="D133" s="250">
        <v>0.95833333333333304</v>
      </c>
      <c r="E133" s="248"/>
      <c r="F133" s="248"/>
      <c r="G133" s="248"/>
      <c r="H133" s="248"/>
      <c r="I133" s="248"/>
      <c r="J133" s="248">
        <v>342.8</v>
      </c>
      <c r="K133" s="248">
        <v>341.1</v>
      </c>
      <c r="L133" s="248"/>
      <c r="M133" s="248"/>
      <c r="N133" s="248"/>
      <c r="O133" s="248"/>
      <c r="P133" s="248"/>
      <c r="Q133" s="76"/>
      <c r="R133" s="66">
        <v>0.95833333333333304</v>
      </c>
      <c r="S133" s="77"/>
      <c r="T133" s="77"/>
      <c r="U133" s="77"/>
      <c r="V133" s="77"/>
      <c r="W133" s="77">
        <v>344.5</v>
      </c>
      <c r="X133" s="77">
        <v>343.8</v>
      </c>
      <c r="Y133" s="77">
        <v>342.2</v>
      </c>
      <c r="Z133" s="77"/>
      <c r="AA133" s="77"/>
      <c r="AB133" s="77"/>
      <c r="AC133" s="77"/>
      <c r="AD133" s="77"/>
      <c r="AE133" s="27"/>
      <c r="AF133" s="66">
        <v>0.95833333333333304</v>
      </c>
      <c r="AG133" s="77"/>
      <c r="AH133" s="77"/>
      <c r="AI133" s="77"/>
      <c r="AJ133" s="77"/>
      <c r="AK133" s="77"/>
      <c r="AL133" s="77">
        <v>342.9</v>
      </c>
      <c r="AM133" s="77"/>
      <c r="AN133" s="77"/>
      <c r="AO133" s="77"/>
      <c r="AP133" s="77"/>
      <c r="AQ133" s="77"/>
      <c r="AR133" s="77"/>
      <c r="AT133" s="66">
        <v>0.95833333333333304</v>
      </c>
      <c r="AU133" s="77"/>
      <c r="AV133" s="77"/>
      <c r="AW133" s="77"/>
      <c r="AX133" s="77"/>
      <c r="AY133" s="77"/>
      <c r="AZ133" s="77">
        <v>340.2</v>
      </c>
      <c r="BA133" s="77"/>
      <c r="BB133" s="77"/>
      <c r="BC133" s="77"/>
      <c r="BD133" s="77"/>
      <c r="BE133" s="77"/>
      <c r="BF133" s="77"/>
      <c r="BG133" s="27"/>
      <c r="BH133" s="66">
        <v>0.95833333333333304</v>
      </c>
      <c r="BI133" s="77"/>
      <c r="BJ133" s="77"/>
      <c r="BK133" s="77"/>
      <c r="BL133" s="77"/>
      <c r="BM133" s="77"/>
      <c r="BN133" s="77"/>
      <c r="BO133" s="77"/>
      <c r="BP133" s="77"/>
      <c r="BQ133" s="77"/>
      <c r="BR133" s="65"/>
      <c r="BS133" s="77"/>
      <c r="BT133" s="77"/>
      <c r="BU133" s="27"/>
      <c r="BV133" s="66">
        <v>0.95833333333333304</v>
      </c>
      <c r="BW133" s="77"/>
      <c r="BX133" s="77"/>
      <c r="BY133" s="77"/>
      <c r="BZ133" s="77"/>
      <c r="CA133" s="77"/>
      <c r="CB133" s="77"/>
      <c r="CC133" s="77"/>
      <c r="CD133" s="77"/>
      <c r="CE133" s="77"/>
      <c r="CF133" s="77"/>
      <c r="CG133" s="77"/>
      <c r="CH133" s="77"/>
      <c r="CI133" s="27"/>
      <c r="CJ133" s="66">
        <v>0.95833333333333304</v>
      </c>
      <c r="CK133" s="77"/>
      <c r="CL133" s="77"/>
      <c r="CM133" s="77"/>
      <c r="CN133" s="77"/>
      <c r="CO133" s="77">
        <v>343.6</v>
      </c>
      <c r="CP133" s="77">
        <v>342.9</v>
      </c>
      <c r="CQ133" s="77">
        <v>341.3</v>
      </c>
      <c r="CR133" s="77"/>
      <c r="CS133" s="77"/>
      <c r="CT133" s="77"/>
      <c r="CU133" s="77"/>
      <c r="CV133" s="77"/>
      <c r="CW133" s="76"/>
      <c r="DL133" s="66">
        <v>0.95833333333333304</v>
      </c>
      <c r="DM133" s="77"/>
      <c r="DN133" s="77"/>
      <c r="DO133" s="77"/>
      <c r="DP133" s="77"/>
      <c r="DQ133" s="77"/>
      <c r="DR133" s="77">
        <v>344.6</v>
      </c>
      <c r="DS133" s="77"/>
      <c r="DT133" s="77"/>
      <c r="DU133" s="77"/>
      <c r="DV133" s="77"/>
      <c r="DW133" s="77"/>
      <c r="DX133" s="77"/>
      <c r="DY133" s="31"/>
      <c r="DZ133" s="66">
        <v>0.95833333333333304</v>
      </c>
      <c r="EA133" s="77"/>
      <c r="EB133" s="77"/>
      <c r="EC133" s="77"/>
      <c r="ED133" s="77"/>
      <c r="EE133" s="77"/>
      <c r="EF133" s="87">
        <v>341.7</v>
      </c>
      <c r="EG133" s="77">
        <v>340</v>
      </c>
      <c r="EH133" s="77"/>
      <c r="EI133" s="77"/>
      <c r="EJ133" s="77"/>
      <c r="EK133" s="87"/>
      <c r="EL133" s="77"/>
      <c r="EM133" s="31"/>
      <c r="EN133" s="27"/>
      <c r="EO133" s="66">
        <v>0.95833333333333304</v>
      </c>
      <c r="EP133" s="77"/>
      <c r="EQ133" s="77"/>
      <c r="ER133" s="77"/>
      <c r="ES133" s="77"/>
      <c r="ET133" s="77"/>
      <c r="EU133" s="77"/>
      <c r="EV133" s="77"/>
      <c r="EW133" s="77"/>
      <c r="EX133" s="77"/>
      <c r="EY133" s="77"/>
      <c r="EZ133" s="77"/>
      <c r="FA133" s="77"/>
      <c r="FC133" s="66">
        <v>0.95833333333333304</v>
      </c>
      <c r="FD133" s="77"/>
      <c r="FE133" s="77"/>
      <c r="FF133" s="77"/>
      <c r="FG133" s="77"/>
      <c r="FH133" s="77">
        <v>345.5</v>
      </c>
      <c r="FI133" s="77">
        <v>344.8</v>
      </c>
      <c r="FJ133" s="77">
        <v>343.2</v>
      </c>
      <c r="FK133" s="77"/>
      <c r="FL133" s="77"/>
      <c r="FM133" s="77"/>
      <c r="FN133" s="65"/>
      <c r="FO133" s="77"/>
      <c r="FQ133" s="66">
        <v>0.95833333333333304</v>
      </c>
      <c r="FR133" s="77"/>
      <c r="FS133" s="77"/>
      <c r="FT133" s="77"/>
      <c r="FU133" s="77"/>
      <c r="FV133" s="77"/>
      <c r="FW133" s="77"/>
      <c r="FX133" s="77"/>
      <c r="FY133" s="77"/>
      <c r="FZ133" s="77"/>
      <c r="GA133" s="77"/>
      <c r="GB133" s="65"/>
      <c r="GC133" s="77"/>
      <c r="GE133" s="66">
        <v>0.95833333333333304</v>
      </c>
      <c r="GF133" s="77"/>
      <c r="GG133" s="77"/>
      <c r="GH133" s="77"/>
      <c r="GI133" s="77"/>
      <c r="GJ133" s="77"/>
      <c r="GK133" s="77">
        <v>338.9</v>
      </c>
      <c r="GL133" s="77">
        <v>337.2</v>
      </c>
      <c r="GM133" s="77"/>
      <c r="GN133" s="77"/>
      <c r="GO133" s="77"/>
      <c r="GP133" s="65"/>
      <c r="GQ133" s="77"/>
      <c r="GS133" s="66">
        <v>0.95833333333333304</v>
      </c>
      <c r="GT133" s="77"/>
      <c r="GU133" s="77"/>
      <c r="GV133" s="77"/>
      <c r="GW133" s="77"/>
      <c r="GX133" s="77">
        <v>341.3</v>
      </c>
      <c r="GY133" s="77">
        <v>340.7</v>
      </c>
      <c r="GZ133" s="77">
        <v>339</v>
      </c>
      <c r="HA133" s="77"/>
      <c r="HB133" s="77"/>
      <c r="HC133" s="77"/>
      <c r="HD133" s="65"/>
      <c r="HE133" s="77"/>
    </row>
    <row r="134" spans="4:213" ht="15.75" thickBot="1" x14ac:dyDescent="0.3">
      <c r="D134" s="250">
        <v>0</v>
      </c>
      <c r="E134" s="248"/>
      <c r="F134" s="248"/>
      <c r="G134" s="248"/>
      <c r="H134" s="248"/>
      <c r="I134" s="248"/>
      <c r="J134" s="248">
        <v>356.7</v>
      </c>
      <c r="K134" s="248"/>
      <c r="L134" s="248"/>
      <c r="M134" s="248"/>
      <c r="N134" s="248"/>
      <c r="O134" s="248"/>
      <c r="P134" s="248"/>
      <c r="Q134" s="76"/>
      <c r="R134" s="66">
        <v>0</v>
      </c>
      <c r="S134" s="77"/>
      <c r="T134" s="77"/>
      <c r="U134" s="77"/>
      <c r="V134" s="77"/>
      <c r="W134" s="77"/>
      <c r="X134" s="77">
        <v>357.7</v>
      </c>
      <c r="Y134" s="77"/>
      <c r="Z134" s="77"/>
      <c r="AA134" s="77"/>
      <c r="AB134" s="77"/>
      <c r="AC134" s="77"/>
      <c r="AD134" s="77"/>
      <c r="AE134" s="27"/>
      <c r="AF134" s="66">
        <v>0</v>
      </c>
      <c r="AG134" s="77"/>
      <c r="AH134" s="77"/>
      <c r="AI134" s="77"/>
      <c r="AJ134" s="77"/>
      <c r="AK134" s="77"/>
      <c r="AL134" s="77"/>
      <c r="AM134" s="77"/>
      <c r="AN134" s="77"/>
      <c r="AO134" s="77"/>
      <c r="AP134" s="77"/>
      <c r="AQ134" s="77"/>
      <c r="AR134" s="77"/>
      <c r="AT134" s="66">
        <v>0</v>
      </c>
      <c r="AU134" s="77"/>
      <c r="AV134" s="77"/>
      <c r="AW134" s="77"/>
      <c r="AX134" s="77"/>
      <c r="AY134" s="77"/>
      <c r="AZ134" s="77">
        <v>354.1</v>
      </c>
      <c r="BA134" s="77"/>
      <c r="BB134" s="77"/>
      <c r="BC134" s="77"/>
      <c r="BD134" s="77"/>
      <c r="BE134" s="77"/>
      <c r="BF134" s="77"/>
      <c r="BG134" s="27"/>
      <c r="BH134" s="66">
        <v>0</v>
      </c>
      <c r="BI134" s="77"/>
      <c r="BJ134" s="77"/>
      <c r="BK134" s="77"/>
      <c r="BL134" s="77"/>
      <c r="BM134" s="77"/>
      <c r="BN134" s="77"/>
      <c r="BO134" s="77"/>
      <c r="BP134" s="77"/>
      <c r="BQ134" s="77"/>
      <c r="BR134" s="77"/>
      <c r="BS134" s="77"/>
      <c r="BT134" s="77"/>
      <c r="BU134" s="27"/>
      <c r="BV134" s="66">
        <v>0</v>
      </c>
      <c r="BW134" s="77"/>
      <c r="BX134" s="77"/>
      <c r="BY134" s="77"/>
      <c r="BZ134" s="77"/>
      <c r="CA134" s="77"/>
      <c r="CB134" s="77"/>
      <c r="CC134" s="77"/>
      <c r="CD134" s="77"/>
      <c r="CE134" s="77"/>
      <c r="CF134" s="77"/>
      <c r="CG134" s="77"/>
      <c r="CH134" s="77"/>
      <c r="CI134" s="27"/>
      <c r="CJ134" s="66">
        <v>0</v>
      </c>
      <c r="CK134" s="77"/>
      <c r="CL134" s="77"/>
      <c r="CM134" s="77"/>
      <c r="CN134" s="77"/>
      <c r="CO134" s="77"/>
      <c r="CP134" s="77">
        <v>356.8</v>
      </c>
      <c r="CQ134" s="77"/>
      <c r="CR134" s="77"/>
      <c r="CS134" s="77"/>
      <c r="CT134" s="77"/>
      <c r="CU134" s="77"/>
      <c r="CV134" s="77"/>
      <c r="CW134" s="76"/>
      <c r="DL134" s="66">
        <v>0</v>
      </c>
      <c r="DM134" s="77"/>
      <c r="DN134" s="77"/>
      <c r="DO134" s="77"/>
      <c r="DP134" s="77"/>
      <c r="DQ134" s="77"/>
      <c r="DR134" s="77"/>
      <c r="DS134" s="77"/>
      <c r="DT134" s="77"/>
      <c r="DU134" s="77"/>
      <c r="DV134" s="77"/>
      <c r="DW134" s="77"/>
      <c r="DX134" s="77"/>
      <c r="DY134" s="31"/>
      <c r="DZ134" s="66">
        <v>0</v>
      </c>
      <c r="EA134" s="87"/>
      <c r="EB134" s="87"/>
      <c r="EC134" s="87"/>
      <c r="ED134" s="87"/>
      <c r="EE134" s="87"/>
      <c r="EF134" s="87">
        <v>355.6</v>
      </c>
      <c r="EG134" s="87"/>
      <c r="EH134" s="87"/>
      <c r="EI134" s="87"/>
      <c r="EJ134" s="87"/>
      <c r="EK134" s="87"/>
      <c r="EL134" s="87"/>
      <c r="EM134" s="31"/>
      <c r="EN134" s="27"/>
      <c r="EO134" s="66">
        <v>0</v>
      </c>
      <c r="EP134" s="77"/>
      <c r="EQ134" s="77"/>
      <c r="ER134" s="77"/>
      <c r="ES134" s="77"/>
      <c r="ET134" s="77"/>
      <c r="EU134" s="77"/>
      <c r="EV134" s="77"/>
      <c r="EW134" s="77"/>
      <c r="EX134" s="77"/>
      <c r="EY134" s="77"/>
      <c r="EZ134" s="77"/>
      <c r="FA134" s="77"/>
      <c r="FC134" s="66">
        <v>0</v>
      </c>
      <c r="FD134" s="77"/>
      <c r="FE134" s="77"/>
      <c r="FF134" s="77"/>
      <c r="FG134" s="77"/>
      <c r="FH134" s="77">
        <v>359.8</v>
      </c>
      <c r="FI134" s="77">
        <v>358.6</v>
      </c>
      <c r="FJ134" s="77">
        <v>357.4</v>
      </c>
      <c r="FK134" s="77"/>
      <c r="FL134" s="77"/>
      <c r="FM134" s="77"/>
      <c r="FN134" s="77"/>
      <c r="FO134" s="77"/>
      <c r="FQ134" s="66">
        <v>0</v>
      </c>
      <c r="FR134" s="77"/>
      <c r="FS134" s="77"/>
      <c r="FT134" s="77"/>
      <c r="FU134" s="77"/>
      <c r="FV134" s="77"/>
      <c r="FW134" s="77"/>
      <c r="FX134" s="77"/>
      <c r="FY134" s="77"/>
      <c r="FZ134" s="77"/>
      <c r="GA134" s="77"/>
      <c r="GB134" s="77"/>
      <c r="GC134" s="77"/>
      <c r="GE134" s="66">
        <v>0</v>
      </c>
      <c r="GF134" s="77"/>
      <c r="GG134" s="77"/>
      <c r="GH134" s="77"/>
      <c r="GI134" s="77"/>
      <c r="GJ134" s="77"/>
      <c r="GK134" s="77">
        <v>352.8</v>
      </c>
      <c r="GL134" s="77"/>
      <c r="GM134" s="77"/>
      <c r="GN134" s="77"/>
      <c r="GO134" s="77"/>
      <c r="GP134" s="77"/>
      <c r="GQ134" s="77"/>
      <c r="GS134" s="66">
        <v>0</v>
      </c>
      <c r="GT134" s="77"/>
      <c r="GU134" s="77"/>
      <c r="GV134" s="77"/>
      <c r="GW134" s="77"/>
      <c r="GX134" s="77"/>
      <c r="GY134" s="77">
        <v>354.5</v>
      </c>
      <c r="GZ134" s="77"/>
      <c r="HA134" s="77"/>
      <c r="HB134" s="77"/>
      <c r="HC134" s="77"/>
      <c r="HD134" s="77"/>
      <c r="HE134" s="77"/>
    </row>
    <row r="135" spans="4:213" x14ac:dyDescent="0.25">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DL135" s="27"/>
      <c r="DM135" s="27"/>
      <c r="DN135" s="27"/>
      <c r="DO135" s="27"/>
      <c r="DP135" s="27"/>
      <c r="DQ135" s="27"/>
      <c r="DR135" s="27"/>
      <c r="DS135" s="27"/>
      <c r="DT135" s="27"/>
      <c r="DU135" s="27"/>
      <c r="DV135" s="27"/>
      <c r="DW135" s="27"/>
      <c r="DX135" s="27"/>
      <c r="DY135" s="76"/>
      <c r="DZ135" s="76"/>
      <c r="EA135" s="76"/>
      <c r="EB135" s="76"/>
      <c r="EC135" s="76"/>
      <c r="ED135" s="76"/>
      <c r="EE135" s="76"/>
      <c r="EF135" s="76"/>
      <c r="EG135" s="76"/>
      <c r="EH135" s="76"/>
      <c r="EI135" s="76"/>
      <c r="EJ135" s="76"/>
      <c r="EK135" s="76"/>
      <c r="EL135" s="76"/>
      <c r="EM135" s="76"/>
    </row>
  </sheetData>
  <sheetProtection sheet="1" objects="1" scenarios="1" selectLockedCells="1"/>
  <mergeCells count="1">
    <mergeCell ref="F5:G5"/>
  </mergeCells>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4"/>
  <sheetViews>
    <sheetView zoomScale="80" zoomScaleNormal="80" workbookViewId="0">
      <selection activeCell="B4" sqref="B4"/>
    </sheetView>
  </sheetViews>
  <sheetFormatPr defaultRowHeight="15" x14ac:dyDescent="0.25"/>
  <cols>
    <col min="1" max="1" width="9.5703125" bestFit="1" customWidth="1"/>
    <col min="2" max="2" width="19.85546875" bestFit="1" customWidth="1"/>
    <col min="4" max="4" width="16.42578125" bestFit="1" customWidth="1"/>
    <col min="5" max="5" width="8" bestFit="1" customWidth="1"/>
    <col min="7" max="7" width="6.7109375" customWidth="1"/>
    <col min="8" max="11" width="6" bestFit="1" customWidth="1"/>
    <col min="12" max="12" width="7.28515625" bestFit="1" customWidth="1"/>
    <col min="13" max="13" width="10.85546875" bestFit="1" customWidth="1"/>
    <col min="14" max="14" width="8.140625" bestFit="1" customWidth="1"/>
    <col min="15" max="15" width="10.5703125" bestFit="1" customWidth="1"/>
    <col min="16" max="18" width="10.28515625" customWidth="1"/>
    <col min="19" max="19" width="16.42578125" bestFit="1" customWidth="1"/>
    <col min="20" max="20" width="8" bestFit="1" customWidth="1"/>
    <col min="21" max="21" width="9.140625" bestFit="1" customWidth="1"/>
    <col min="22" max="22" width="6.7109375" bestFit="1" customWidth="1"/>
    <col min="23" max="26" width="6" bestFit="1" customWidth="1"/>
    <col min="27" max="27" width="7.28515625" bestFit="1" customWidth="1"/>
    <col min="28" max="28" width="10.85546875" bestFit="1" customWidth="1"/>
    <col min="29" max="29" width="8.140625" bestFit="1" customWidth="1"/>
    <col min="30" max="30" width="10.5703125" bestFit="1" customWidth="1"/>
    <col min="31" max="32" width="10.28515625" customWidth="1"/>
    <col min="33" max="33" width="16.42578125" bestFit="1" customWidth="1"/>
    <col min="34" max="34" width="8" bestFit="1" customWidth="1"/>
    <col min="36" max="36" width="6.7109375" bestFit="1" customWidth="1"/>
    <col min="37" max="40" width="6" bestFit="1" customWidth="1"/>
    <col min="41" max="41" width="7.28515625" bestFit="1" customWidth="1"/>
    <col min="42" max="42" width="10.85546875" bestFit="1" customWidth="1"/>
    <col min="43" max="43" width="8.140625" bestFit="1" customWidth="1"/>
    <col min="44" max="44" width="10.5703125" bestFit="1" customWidth="1"/>
    <col min="45" max="45" width="10.28515625" bestFit="1" customWidth="1"/>
  </cols>
  <sheetData>
    <row r="1" spans="1:45" ht="15.75" thickBot="1" x14ac:dyDescent="0.3">
      <c r="D1" s="200" t="s">
        <v>115</v>
      </c>
      <c r="E1" s="5">
        <v>1</v>
      </c>
      <c r="S1" s="200" t="s">
        <v>115</v>
      </c>
      <c r="T1" s="5">
        <v>2</v>
      </c>
      <c r="AG1" s="200" t="s">
        <v>115</v>
      </c>
      <c r="AH1" s="5">
        <v>3</v>
      </c>
    </row>
    <row r="2" spans="1:45" ht="15.75" thickBot="1" x14ac:dyDescent="0.3">
      <c r="D2" s="203" t="s">
        <v>116</v>
      </c>
      <c r="E2" s="8" t="s">
        <v>118</v>
      </c>
      <c r="S2" s="203" t="s">
        <v>116</v>
      </c>
      <c r="T2" s="8" t="s">
        <v>118</v>
      </c>
      <c r="AG2" s="203" t="s">
        <v>116</v>
      </c>
      <c r="AH2" s="8" t="s">
        <v>118</v>
      </c>
    </row>
    <row r="3" spans="1:45" ht="15.75" thickBot="1" x14ac:dyDescent="0.3">
      <c r="A3" s="93"/>
      <c r="B3" s="23" t="s">
        <v>117</v>
      </c>
      <c r="D3" s="199"/>
      <c r="E3" s="47" t="s">
        <v>4</v>
      </c>
      <c r="F3" s="47" t="s">
        <v>37</v>
      </c>
      <c r="G3" s="47" t="s">
        <v>38</v>
      </c>
      <c r="H3" s="47" t="s">
        <v>39</v>
      </c>
      <c r="I3" s="47" t="s">
        <v>40</v>
      </c>
      <c r="J3" s="47" t="s">
        <v>41</v>
      </c>
      <c r="K3" s="47" t="s">
        <v>42</v>
      </c>
      <c r="L3" s="47" t="s">
        <v>43</v>
      </c>
      <c r="M3" s="47" t="s">
        <v>44</v>
      </c>
      <c r="N3" s="47" t="s">
        <v>45</v>
      </c>
      <c r="O3" s="47" t="s">
        <v>46</v>
      </c>
      <c r="P3" s="47" t="s">
        <v>47</v>
      </c>
      <c r="Q3" s="82"/>
      <c r="R3" s="82"/>
      <c r="S3" s="199"/>
      <c r="T3" s="47" t="s">
        <v>4</v>
      </c>
      <c r="U3" s="47" t="s">
        <v>37</v>
      </c>
      <c r="V3" s="47" t="s">
        <v>38</v>
      </c>
      <c r="W3" s="47" t="s">
        <v>39</v>
      </c>
      <c r="X3" s="47" t="s">
        <v>40</v>
      </c>
      <c r="Y3" s="47" t="s">
        <v>41</v>
      </c>
      <c r="Z3" s="47" t="s">
        <v>42</v>
      </c>
      <c r="AA3" s="47" t="s">
        <v>43</v>
      </c>
      <c r="AB3" s="47" t="s">
        <v>44</v>
      </c>
      <c r="AC3" s="47" t="s">
        <v>45</v>
      </c>
      <c r="AD3" s="47" t="s">
        <v>46</v>
      </c>
      <c r="AE3" s="47" t="s">
        <v>47</v>
      </c>
      <c r="AF3" s="82"/>
      <c r="AG3" s="199"/>
      <c r="AH3" s="47" t="s">
        <v>4</v>
      </c>
      <c r="AI3" s="47" t="s">
        <v>37</v>
      </c>
      <c r="AJ3" s="47" t="s">
        <v>38</v>
      </c>
      <c r="AK3" s="47" t="s">
        <v>39</v>
      </c>
      <c r="AL3" s="47" t="s">
        <v>40</v>
      </c>
      <c r="AM3" s="47" t="s">
        <v>41</v>
      </c>
      <c r="AN3" s="47" t="s">
        <v>42</v>
      </c>
      <c r="AO3" s="47" t="s">
        <v>43</v>
      </c>
      <c r="AP3" s="47" t="s">
        <v>44</v>
      </c>
      <c r="AQ3" s="47" t="s">
        <v>45</v>
      </c>
      <c r="AR3" s="47" t="s">
        <v>46</v>
      </c>
      <c r="AS3" s="47" t="s">
        <v>47</v>
      </c>
    </row>
    <row r="4" spans="1:45" ht="15.75" thickBot="1" x14ac:dyDescent="0.3">
      <c r="A4" s="38">
        <v>4.1666666666666664E-2</v>
      </c>
      <c r="B4" s="251">
        <f>INDEX($E$1:$OP$1000,MATCH(Tool!$L$21,E:E,0)+ROW()-2,(MATCH(Tool!$L$20,$E$1:$OP$1,0)+(MATCH(Tool!$K$6,$E$3:$OP$3,0)-1)))</f>
        <v>0.13867903225806449</v>
      </c>
      <c r="D4" s="66">
        <v>4.1666666666666664E-2</v>
      </c>
      <c r="E4" s="26">
        <v>0.13867903225806449</v>
      </c>
      <c r="F4" s="26">
        <v>0.13808333333333331</v>
      </c>
      <c r="G4" s="26">
        <v>0.13714333333333337</v>
      </c>
      <c r="H4" s="26">
        <v>0.137105</v>
      </c>
      <c r="I4" s="26">
        <v>0.13713166666666671</v>
      </c>
      <c r="J4" s="26">
        <v>0.13638333333333336</v>
      </c>
      <c r="K4" s="26">
        <v>0.13768166666666667</v>
      </c>
      <c r="L4" s="26">
        <v>0.13880333333333333</v>
      </c>
      <c r="M4" s="26">
        <v>0.13626333333333335</v>
      </c>
      <c r="N4" s="26">
        <v>0.13570666666666667</v>
      </c>
      <c r="O4" s="26">
        <v>0.13568833333333336</v>
      </c>
      <c r="P4" s="26">
        <v>0.13580500000000004</v>
      </c>
      <c r="Q4" s="83"/>
      <c r="R4" s="83"/>
      <c r="S4" s="66">
        <v>4.1666666666666664E-2</v>
      </c>
      <c r="T4" s="26">
        <v>0.13867903225806449</v>
      </c>
      <c r="U4" s="26">
        <v>0.13808333333333331</v>
      </c>
      <c r="V4" s="26">
        <v>0.13714333333333337</v>
      </c>
      <c r="W4" s="26">
        <v>0.137105</v>
      </c>
      <c r="X4" s="26">
        <v>0.13713166666666671</v>
      </c>
      <c r="Y4" s="26">
        <v>0.13638333333333336</v>
      </c>
      <c r="Z4" s="26">
        <v>0.13768166666666667</v>
      </c>
      <c r="AA4" s="26">
        <v>0.13880333333333333</v>
      </c>
      <c r="AB4" s="26">
        <v>0.13626333333333335</v>
      </c>
      <c r="AC4" s="26">
        <v>0.13570666666666667</v>
      </c>
      <c r="AD4" s="26">
        <v>0.13568833333333336</v>
      </c>
      <c r="AE4" s="26">
        <v>0.13580500000000004</v>
      </c>
      <c r="AF4" s="83"/>
      <c r="AG4" s="66">
        <v>4.1666666666666664E-2</v>
      </c>
      <c r="AH4" s="26">
        <v>0.1734290322580645</v>
      </c>
      <c r="AI4" s="26">
        <v>0.17235666666666663</v>
      </c>
      <c r="AJ4" s="26">
        <v>0.17106166666666667</v>
      </c>
      <c r="AK4" s="26">
        <v>0.17075166666666672</v>
      </c>
      <c r="AL4" s="26">
        <v>0.17086833333333337</v>
      </c>
      <c r="AM4" s="26">
        <v>0.17085333333333338</v>
      </c>
      <c r="AN4" s="26">
        <v>0.17197999999999999</v>
      </c>
      <c r="AO4" s="26">
        <v>0.17321500000000004</v>
      </c>
      <c r="AP4" s="26">
        <v>0.17164666666666667</v>
      </c>
      <c r="AQ4" s="26">
        <v>0.17027666666666666</v>
      </c>
      <c r="AR4" s="26">
        <v>0.17017666666666667</v>
      </c>
      <c r="AS4" s="26">
        <v>0.17021666666666668</v>
      </c>
    </row>
    <row r="5" spans="1:45" ht="15.75" thickBot="1" x14ac:dyDescent="0.3">
      <c r="A5" s="38">
        <v>8.3333333333333301E-2</v>
      </c>
      <c r="B5" s="251">
        <f>INDEX($E$1:$OP$1000,MATCH(Tool!$L$21,E:E,0)+ROW()-2,(MATCH(Tool!$L$20,$E$1:$OP$1,0)+(MATCH(Tool!$K$6,$E$3:$OP$3,0)-1)))</f>
        <v>9.786290322580643E-2</v>
      </c>
      <c r="D5" s="66">
        <v>8.3333333333333301E-2</v>
      </c>
      <c r="E5" s="26">
        <v>9.786290322580643E-2</v>
      </c>
      <c r="F5" s="26">
        <v>9.7629999999999981E-2</v>
      </c>
      <c r="G5" s="26">
        <v>9.661999999999997E-2</v>
      </c>
      <c r="H5" s="26">
        <v>9.6444999999999989E-2</v>
      </c>
      <c r="I5" s="26">
        <v>9.6091666666666659E-2</v>
      </c>
      <c r="J5" s="26">
        <v>9.5693333333333339E-2</v>
      </c>
      <c r="K5" s="26">
        <v>9.6256666666666685E-2</v>
      </c>
      <c r="L5" s="26">
        <v>9.6488333333333343E-2</v>
      </c>
      <c r="M5" s="26">
        <v>9.6161666666666687E-2</v>
      </c>
      <c r="N5" s="26">
        <v>9.5346666666666691E-2</v>
      </c>
      <c r="O5" s="26">
        <v>9.5313333333333347E-2</v>
      </c>
      <c r="P5" s="26">
        <v>9.5135000000000025E-2</v>
      </c>
      <c r="Q5" s="83"/>
      <c r="R5" s="83"/>
      <c r="S5" s="66">
        <v>8.3333333333333301E-2</v>
      </c>
      <c r="T5" s="26">
        <v>9.786290322580643E-2</v>
      </c>
      <c r="U5" s="26">
        <v>9.7629999999999981E-2</v>
      </c>
      <c r="V5" s="26">
        <v>9.661999999999997E-2</v>
      </c>
      <c r="W5" s="26">
        <v>9.6444999999999989E-2</v>
      </c>
      <c r="X5" s="26">
        <v>9.6091666666666659E-2</v>
      </c>
      <c r="Y5" s="26">
        <v>9.5693333333333339E-2</v>
      </c>
      <c r="Z5" s="26">
        <v>9.6256666666666685E-2</v>
      </c>
      <c r="AA5" s="26">
        <v>9.6488333333333343E-2</v>
      </c>
      <c r="AB5" s="26">
        <v>9.6161666666666687E-2</v>
      </c>
      <c r="AC5" s="26">
        <v>9.5346666666666691E-2</v>
      </c>
      <c r="AD5" s="26">
        <v>9.5313333333333347E-2</v>
      </c>
      <c r="AE5" s="26">
        <v>9.5135000000000025E-2</v>
      </c>
      <c r="AF5" s="83"/>
      <c r="AG5" s="66">
        <v>8.3333333333333301E-2</v>
      </c>
      <c r="AH5" s="26">
        <v>0.1216532258064516</v>
      </c>
      <c r="AI5" s="26">
        <v>0.12121499999999999</v>
      </c>
      <c r="AJ5" s="26">
        <v>0.12088333333333333</v>
      </c>
      <c r="AK5" s="26">
        <v>0.12105166666666665</v>
      </c>
      <c r="AL5" s="26">
        <v>0.12095833333333332</v>
      </c>
      <c r="AM5" s="26">
        <v>0.12102499999999998</v>
      </c>
      <c r="AN5" s="26">
        <v>0.12164166666666665</v>
      </c>
      <c r="AO5" s="26">
        <v>0.12236333333333331</v>
      </c>
      <c r="AP5" s="26">
        <v>0.12172666666666664</v>
      </c>
      <c r="AQ5" s="26">
        <v>0.12115166666666664</v>
      </c>
      <c r="AR5" s="26">
        <v>0.121155</v>
      </c>
      <c r="AS5" s="26">
        <v>0.12124833333333333</v>
      </c>
    </row>
    <row r="6" spans="1:45" ht="15.75" thickBot="1" x14ac:dyDescent="0.3">
      <c r="A6" s="38">
        <v>0.125</v>
      </c>
      <c r="B6" s="251">
        <f>INDEX($E$1:$OP$1000,MATCH(Tool!$L$21,E:E,0)+ROW()-2,(MATCH(Tool!$L$20,$E$1:$OP$1,0)+(MATCH(Tool!$K$6,$E$3:$OP$3,0)-1)))</f>
        <v>8.3712903225806448E-2</v>
      </c>
      <c r="D6" s="66">
        <v>0.125</v>
      </c>
      <c r="E6" s="26">
        <v>8.3712903225806448E-2</v>
      </c>
      <c r="F6" s="26">
        <v>8.3631666666666674E-2</v>
      </c>
      <c r="G6" s="26">
        <v>8.2975000000000007E-2</v>
      </c>
      <c r="H6" s="26">
        <v>8.306333333333335E-2</v>
      </c>
      <c r="I6" s="26">
        <v>8.3033333333333348E-2</v>
      </c>
      <c r="J6" s="26">
        <v>8.2678333333333354E-2</v>
      </c>
      <c r="K6" s="26">
        <v>8.3091666666666661E-2</v>
      </c>
      <c r="L6" s="26">
        <v>8.3341666666666661E-2</v>
      </c>
      <c r="M6" s="26">
        <v>8.287499999999999E-2</v>
      </c>
      <c r="N6" s="26">
        <v>8.1778333333333328E-2</v>
      </c>
      <c r="O6" s="26">
        <v>8.1441666666666662E-2</v>
      </c>
      <c r="P6" s="26">
        <v>8.1784999999999997E-2</v>
      </c>
      <c r="Q6" s="83"/>
      <c r="R6" s="83"/>
      <c r="S6" s="66">
        <v>0.125</v>
      </c>
      <c r="T6" s="26">
        <v>8.3712903225806448E-2</v>
      </c>
      <c r="U6" s="26">
        <v>8.3631666666666674E-2</v>
      </c>
      <c r="V6" s="26">
        <v>8.2975000000000007E-2</v>
      </c>
      <c r="W6" s="26">
        <v>8.306333333333335E-2</v>
      </c>
      <c r="X6" s="26">
        <v>8.3033333333333348E-2</v>
      </c>
      <c r="Y6" s="26">
        <v>8.2678333333333354E-2</v>
      </c>
      <c r="Z6" s="26">
        <v>8.3091666666666661E-2</v>
      </c>
      <c r="AA6" s="26">
        <v>8.3341666666666661E-2</v>
      </c>
      <c r="AB6" s="26">
        <v>8.287499999999999E-2</v>
      </c>
      <c r="AC6" s="26">
        <v>8.1778333333333328E-2</v>
      </c>
      <c r="AD6" s="26">
        <v>8.1441666666666662E-2</v>
      </c>
      <c r="AE6" s="26">
        <v>8.1784999999999997E-2</v>
      </c>
      <c r="AF6" s="83"/>
      <c r="AG6" s="66">
        <v>0.125</v>
      </c>
      <c r="AH6" s="26">
        <v>0.10516451612903224</v>
      </c>
      <c r="AI6" s="26">
        <v>0.10493666666666668</v>
      </c>
      <c r="AJ6" s="26">
        <v>0.104615</v>
      </c>
      <c r="AK6" s="26">
        <v>0.10470833333333336</v>
      </c>
      <c r="AL6" s="26">
        <v>0.10464166666666667</v>
      </c>
      <c r="AM6" s="26">
        <v>0.10470500000000001</v>
      </c>
      <c r="AN6" s="26">
        <v>0.10519833333333334</v>
      </c>
      <c r="AO6" s="26">
        <v>0.10554333333333335</v>
      </c>
      <c r="AP6" s="26">
        <v>0.10513</v>
      </c>
      <c r="AQ6" s="26">
        <v>0.10467166666666668</v>
      </c>
      <c r="AR6" s="26">
        <v>0.10464000000000001</v>
      </c>
      <c r="AS6" s="26">
        <v>0.10466166666666667</v>
      </c>
    </row>
    <row r="7" spans="1:45" ht="15.75" thickBot="1" x14ac:dyDescent="0.3">
      <c r="A7" s="38">
        <v>0.16666666666666699</v>
      </c>
      <c r="B7" s="251">
        <f>INDEX($E$1:$OP$1000,MATCH(Tool!$L$21,E:E,0)+ROW()-2,(MATCH(Tool!$L$20,$E$1:$OP$1,0)+(MATCH(Tool!$K$6,$E$3:$OP$3,0)-1)))</f>
        <v>7.8990322580645159E-2</v>
      </c>
      <c r="D7" s="66">
        <v>0.16666666666666699</v>
      </c>
      <c r="E7" s="26">
        <v>7.8990322580645159E-2</v>
      </c>
      <c r="F7" s="26">
        <v>7.8941666666666674E-2</v>
      </c>
      <c r="G7" s="26">
        <v>7.8514999999999974E-2</v>
      </c>
      <c r="H7" s="26">
        <v>7.8564999999999982E-2</v>
      </c>
      <c r="I7" s="26">
        <v>7.8424999999999981E-2</v>
      </c>
      <c r="J7" s="26">
        <v>7.8283333333333316E-2</v>
      </c>
      <c r="K7" s="26">
        <v>7.8154999999999988E-2</v>
      </c>
      <c r="L7" s="26">
        <v>7.8473333333333339E-2</v>
      </c>
      <c r="M7" s="26">
        <v>7.8253333333333328E-2</v>
      </c>
      <c r="N7" s="26">
        <v>7.7961666666666665E-2</v>
      </c>
      <c r="O7" s="26">
        <v>7.7994999999999967E-2</v>
      </c>
      <c r="P7" s="26">
        <v>7.7804999999999958E-2</v>
      </c>
      <c r="Q7" s="83"/>
      <c r="R7" s="83"/>
      <c r="S7" s="66">
        <v>0.16666666666666699</v>
      </c>
      <c r="T7" s="26">
        <v>7.8990322580645159E-2</v>
      </c>
      <c r="U7" s="26">
        <v>7.8941666666666674E-2</v>
      </c>
      <c r="V7" s="26">
        <v>7.8514999999999974E-2</v>
      </c>
      <c r="W7" s="26">
        <v>7.8564999999999982E-2</v>
      </c>
      <c r="X7" s="26">
        <v>7.8424999999999981E-2</v>
      </c>
      <c r="Y7" s="26">
        <v>7.8283333333333316E-2</v>
      </c>
      <c r="Z7" s="26">
        <v>7.8154999999999988E-2</v>
      </c>
      <c r="AA7" s="26">
        <v>7.8473333333333339E-2</v>
      </c>
      <c r="AB7" s="26">
        <v>7.8253333333333328E-2</v>
      </c>
      <c r="AC7" s="26">
        <v>7.7961666666666665E-2</v>
      </c>
      <c r="AD7" s="26">
        <v>7.7994999999999967E-2</v>
      </c>
      <c r="AE7" s="26">
        <v>7.7804999999999958E-2</v>
      </c>
      <c r="AF7" s="83"/>
      <c r="AG7" s="66">
        <v>0.16666666666666699</v>
      </c>
      <c r="AH7" s="26">
        <v>0.10020645161290323</v>
      </c>
      <c r="AI7" s="26">
        <v>0.1000916666666667</v>
      </c>
      <c r="AJ7" s="26">
        <v>9.9786666666666676E-2</v>
      </c>
      <c r="AK7" s="26">
        <v>9.9718333333333353E-2</v>
      </c>
      <c r="AL7" s="26">
        <v>9.9758333333333338E-2</v>
      </c>
      <c r="AM7" s="26">
        <v>9.9668333333333331E-2</v>
      </c>
      <c r="AN7" s="26">
        <v>9.9896666666666675E-2</v>
      </c>
      <c r="AO7" s="26">
        <v>0.10021166666666666</v>
      </c>
      <c r="AP7" s="26">
        <v>9.9966666666666634E-2</v>
      </c>
      <c r="AQ7" s="26">
        <v>9.9779999999999966E-2</v>
      </c>
      <c r="AR7" s="26">
        <v>9.9734999999999949E-2</v>
      </c>
      <c r="AS7" s="26">
        <v>9.9583333333333302E-2</v>
      </c>
    </row>
    <row r="8" spans="1:45" ht="15.75" thickBot="1" x14ac:dyDescent="0.3">
      <c r="A8" s="38">
        <v>0.20833333333333301</v>
      </c>
      <c r="B8" s="251">
        <f>INDEX($E$1:$OP$1000,MATCH(Tool!$L$21,E:E,0)+ROW()-2,(MATCH(Tool!$L$20,$E$1:$OP$1,0)+(MATCH(Tool!$K$6,$E$3:$OP$3,0)-1)))</f>
        <v>7.9283870967741962E-2</v>
      </c>
      <c r="D8" s="66">
        <v>0.20833333333333301</v>
      </c>
      <c r="E8" s="26">
        <v>7.9283870967741962E-2</v>
      </c>
      <c r="F8" s="26">
        <v>7.9306666666666664E-2</v>
      </c>
      <c r="G8" s="26">
        <v>7.9398333333333335E-2</v>
      </c>
      <c r="H8" s="26">
        <v>7.9281666666666681E-2</v>
      </c>
      <c r="I8" s="26">
        <v>7.9406666666666667E-2</v>
      </c>
      <c r="J8" s="26">
        <v>7.9281666666666667E-2</v>
      </c>
      <c r="K8" s="26">
        <v>7.9561666666666656E-2</v>
      </c>
      <c r="L8" s="26">
        <v>7.9559999999999992E-2</v>
      </c>
      <c r="M8" s="26">
        <v>7.9433333333333328E-2</v>
      </c>
      <c r="N8" s="26">
        <v>7.9468333333333321E-2</v>
      </c>
      <c r="O8" s="26">
        <v>7.9441666666666674E-2</v>
      </c>
      <c r="P8" s="26">
        <v>7.9368333333333319E-2</v>
      </c>
      <c r="Q8" s="83"/>
      <c r="R8" s="83"/>
      <c r="S8" s="66">
        <v>0.20833333333333301</v>
      </c>
      <c r="T8" s="26">
        <v>7.9283870967741962E-2</v>
      </c>
      <c r="U8" s="26">
        <v>7.9306666666666664E-2</v>
      </c>
      <c r="V8" s="26">
        <v>7.9398333333333335E-2</v>
      </c>
      <c r="W8" s="26">
        <v>7.9281666666666681E-2</v>
      </c>
      <c r="X8" s="26">
        <v>7.9406666666666667E-2</v>
      </c>
      <c r="Y8" s="26">
        <v>7.9281666666666667E-2</v>
      </c>
      <c r="Z8" s="26">
        <v>7.9561666666666656E-2</v>
      </c>
      <c r="AA8" s="26">
        <v>7.9559999999999992E-2</v>
      </c>
      <c r="AB8" s="26">
        <v>7.9433333333333328E-2</v>
      </c>
      <c r="AC8" s="26">
        <v>7.9468333333333321E-2</v>
      </c>
      <c r="AD8" s="26">
        <v>7.9441666666666674E-2</v>
      </c>
      <c r="AE8" s="26">
        <v>7.9368333333333319E-2</v>
      </c>
      <c r="AF8" s="83"/>
      <c r="AG8" s="66">
        <v>0.20833333333333301</v>
      </c>
      <c r="AH8" s="26">
        <v>9.8403225806451583E-2</v>
      </c>
      <c r="AI8" s="26">
        <v>9.8504999999999981E-2</v>
      </c>
      <c r="AJ8" s="26">
        <v>9.845166666666666E-2</v>
      </c>
      <c r="AK8" s="26">
        <v>9.8584999999999978E-2</v>
      </c>
      <c r="AL8" s="26">
        <v>9.8538333333333325E-2</v>
      </c>
      <c r="AM8" s="26">
        <v>9.8479999999999984E-2</v>
      </c>
      <c r="AN8" s="26">
        <v>9.8541666666666652E-2</v>
      </c>
      <c r="AO8" s="26">
        <v>9.8648333333333282E-2</v>
      </c>
      <c r="AP8" s="26">
        <v>9.8466666666666633E-2</v>
      </c>
      <c r="AQ8" s="26">
        <v>9.8474999999999993E-2</v>
      </c>
      <c r="AR8" s="26">
        <v>9.8538333333333325E-2</v>
      </c>
      <c r="AS8" s="26">
        <v>9.8453333333333323E-2</v>
      </c>
    </row>
    <row r="9" spans="1:45" ht="15.75" thickBot="1" x14ac:dyDescent="0.3">
      <c r="A9" s="38">
        <v>0.25</v>
      </c>
      <c r="B9" s="251">
        <f>INDEX($E$1:$OP$1000,MATCH(Tool!$L$21,E:E,0)+ROW()-2,(MATCH(Tool!$L$20,$E$1:$OP$1,0)+(MATCH(Tool!$K$6,$E$3:$OP$3,0)-1)))</f>
        <v>8.8950000000000001E-2</v>
      </c>
      <c r="D9" s="66">
        <v>0.25</v>
      </c>
      <c r="E9" s="26">
        <v>8.8950000000000001E-2</v>
      </c>
      <c r="F9" s="26">
        <v>8.9198333333333324E-2</v>
      </c>
      <c r="G9" s="26">
        <v>9.0061666666666679E-2</v>
      </c>
      <c r="H9" s="26">
        <v>8.9808333333333337E-2</v>
      </c>
      <c r="I9" s="26">
        <v>8.9756666666666679E-2</v>
      </c>
      <c r="J9" s="26">
        <v>8.9695000000000025E-2</v>
      </c>
      <c r="K9" s="26">
        <v>8.9575000000000002E-2</v>
      </c>
      <c r="L9" s="26">
        <v>9.0115000000000001E-2</v>
      </c>
      <c r="M9" s="26">
        <v>9.0700000000000003E-2</v>
      </c>
      <c r="N9" s="26">
        <v>9.0491666666666651E-2</v>
      </c>
      <c r="O9" s="26">
        <v>9.0091666666666653E-2</v>
      </c>
      <c r="P9" s="26">
        <v>9.0216666666666653E-2</v>
      </c>
      <c r="Q9" s="83"/>
      <c r="R9" s="83"/>
      <c r="S9" s="66">
        <v>0.25</v>
      </c>
      <c r="T9" s="26">
        <v>8.8950000000000001E-2</v>
      </c>
      <c r="U9" s="26">
        <v>8.9198333333333324E-2</v>
      </c>
      <c r="V9" s="26">
        <v>9.0061666666666679E-2</v>
      </c>
      <c r="W9" s="26">
        <v>8.9808333333333337E-2</v>
      </c>
      <c r="X9" s="26">
        <v>8.9756666666666679E-2</v>
      </c>
      <c r="Y9" s="26">
        <v>8.9695000000000025E-2</v>
      </c>
      <c r="Z9" s="26">
        <v>8.9575000000000002E-2</v>
      </c>
      <c r="AA9" s="26">
        <v>9.0115000000000001E-2</v>
      </c>
      <c r="AB9" s="26">
        <v>9.0700000000000003E-2</v>
      </c>
      <c r="AC9" s="26">
        <v>9.0491666666666651E-2</v>
      </c>
      <c r="AD9" s="26">
        <v>9.0091666666666653E-2</v>
      </c>
      <c r="AE9" s="26">
        <v>9.0216666666666653E-2</v>
      </c>
      <c r="AF9" s="83"/>
      <c r="AG9" s="66">
        <v>0.25</v>
      </c>
      <c r="AH9" s="26">
        <v>0.1105467741935484</v>
      </c>
      <c r="AI9" s="26">
        <v>0.11077166666666667</v>
      </c>
      <c r="AJ9" s="26">
        <v>0.11082166666666665</v>
      </c>
      <c r="AK9" s="26">
        <v>0.11093333333333334</v>
      </c>
      <c r="AL9" s="26">
        <v>0.11084833333333337</v>
      </c>
      <c r="AM9" s="26">
        <v>0.11082333333333334</v>
      </c>
      <c r="AN9" s="26">
        <v>0.11051166666666669</v>
      </c>
      <c r="AO9" s="26">
        <v>0.11011500000000002</v>
      </c>
      <c r="AP9" s="26">
        <v>0.11028500000000001</v>
      </c>
      <c r="AQ9" s="26">
        <v>0.11060833333333336</v>
      </c>
      <c r="AR9" s="26">
        <v>0.11053500000000002</v>
      </c>
      <c r="AS9" s="26">
        <v>0.1105066666666667</v>
      </c>
    </row>
    <row r="10" spans="1:45" ht="15.75" thickBot="1" x14ac:dyDescent="0.3">
      <c r="A10" s="38">
        <v>0.29166666666666702</v>
      </c>
      <c r="B10" s="251">
        <f>INDEX($E$1:$OP$1000,MATCH(Tool!$L$21,E:E,0)+ROW()-2,(MATCH(Tool!$L$20,$E$1:$OP$1,0)+(MATCH(Tool!$K$6,$E$3:$OP$3,0)-1)))</f>
        <v>0.12479838709677421</v>
      </c>
      <c r="D10" s="66">
        <v>0.29166666666666702</v>
      </c>
      <c r="E10" s="26">
        <v>0.12479838709677421</v>
      </c>
      <c r="F10" s="26">
        <v>0.12573666666666669</v>
      </c>
      <c r="G10" s="26">
        <v>0.12730333333333335</v>
      </c>
      <c r="H10" s="26">
        <v>0.1270216666666667</v>
      </c>
      <c r="I10" s="26">
        <v>0.12636166666666668</v>
      </c>
      <c r="J10" s="26">
        <v>0.1268</v>
      </c>
      <c r="K10" s="26">
        <v>0.12559666666666666</v>
      </c>
      <c r="L10" s="26">
        <v>0.12414833333333333</v>
      </c>
      <c r="M10" s="26">
        <v>0.12549833333333332</v>
      </c>
      <c r="N10" s="26">
        <v>0.12664</v>
      </c>
      <c r="O10" s="26">
        <v>0.126885</v>
      </c>
      <c r="P10" s="26">
        <v>0.12683833333333333</v>
      </c>
      <c r="Q10" s="83"/>
      <c r="R10" s="83"/>
      <c r="S10" s="66">
        <v>0.29166666666666702</v>
      </c>
      <c r="T10" s="26">
        <v>0.12479838709677421</v>
      </c>
      <c r="U10" s="26">
        <v>0.12573666666666669</v>
      </c>
      <c r="V10" s="26">
        <v>0.12730333333333335</v>
      </c>
      <c r="W10" s="26">
        <v>0.1270216666666667</v>
      </c>
      <c r="X10" s="26">
        <v>0.12636166666666668</v>
      </c>
      <c r="Y10" s="26">
        <v>0.1268</v>
      </c>
      <c r="Z10" s="26">
        <v>0.12559666666666666</v>
      </c>
      <c r="AA10" s="26">
        <v>0.12414833333333333</v>
      </c>
      <c r="AB10" s="26">
        <v>0.12549833333333332</v>
      </c>
      <c r="AC10" s="26">
        <v>0.12664</v>
      </c>
      <c r="AD10" s="26">
        <v>0.126885</v>
      </c>
      <c r="AE10" s="26">
        <v>0.12683833333333333</v>
      </c>
      <c r="AF10" s="83"/>
      <c r="AG10" s="66">
        <v>0.29166666666666702</v>
      </c>
      <c r="AH10" s="26">
        <v>0.15604516129032261</v>
      </c>
      <c r="AI10" s="26">
        <v>0.15707833333333335</v>
      </c>
      <c r="AJ10" s="26">
        <v>0.15875666666666671</v>
      </c>
      <c r="AK10" s="26">
        <v>0.15864333333333336</v>
      </c>
      <c r="AL10" s="26">
        <v>0.15869333333333335</v>
      </c>
      <c r="AM10" s="26">
        <v>0.15847666666666668</v>
      </c>
      <c r="AN10" s="26">
        <v>0.15687666666666669</v>
      </c>
      <c r="AO10" s="26">
        <v>0.15517833333333333</v>
      </c>
      <c r="AP10" s="26">
        <v>0.15700500000000001</v>
      </c>
      <c r="AQ10" s="26">
        <v>0.15848000000000001</v>
      </c>
      <c r="AR10" s="26">
        <v>0.15849333333333332</v>
      </c>
      <c r="AS10" s="26">
        <v>0.15825000000000003</v>
      </c>
    </row>
    <row r="11" spans="1:45" ht="15.75" thickBot="1" x14ac:dyDescent="0.3">
      <c r="A11" s="38">
        <v>0.33333333333333298</v>
      </c>
      <c r="B11" s="251">
        <f>INDEX($E$1:$OP$1000,MATCH(Tool!$L$21,E:E,0)+ROW()-2,(MATCH(Tool!$L$20,$E$1:$OP$1,0)+(MATCH(Tool!$K$6,$E$3:$OP$3,0)-1)))</f>
        <v>0.2160612903225807</v>
      </c>
      <c r="D11" s="66">
        <v>0.33333333333333298</v>
      </c>
      <c r="E11" s="26">
        <v>0.2160612903225807</v>
      </c>
      <c r="F11" s="26">
        <v>0.21790000000000007</v>
      </c>
      <c r="G11" s="26">
        <v>0.22123333333333334</v>
      </c>
      <c r="H11" s="26">
        <v>0.22242500000000001</v>
      </c>
      <c r="I11" s="26">
        <v>0.22151833333333332</v>
      </c>
      <c r="J11" s="26">
        <v>0.22115000000000001</v>
      </c>
      <c r="K11" s="26">
        <v>0.21692166666666662</v>
      </c>
      <c r="L11" s="26">
        <v>0.21376166666666666</v>
      </c>
      <c r="M11" s="26">
        <v>0.21579000000000004</v>
      </c>
      <c r="N11" s="26">
        <v>0.21895833333333331</v>
      </c>
      <c r="O11" s="26">
        <v>0.21799000000000002</v>
      </c>
      <c r="P11" s="26">
        <v>0.21855500000000003</v>
      </c>
      <c r="Q11" s="83"/>
      <c r="R11" s="83"/>
      <c r="S11" s="66">
        <v>0.33333333333333298</v>
      </c>
      <c r="T11" s="26">
        <v>0.2160612903225807</v>
      </c>
      <c r="U11" s="26">
        <v>0.21790000000000007</v>
      </c>
      <c r="V11" s="26">
        <v>0.22123333333333334</v>
      </c>
      <c r="W11" s="26">
        <v>0.22242500000000001</v>
      </c>
      <c r="X11" s="26">
        <v>0.22151833333333332</v>
      </c>
      <c r="Y11" s="26">
        <v>0.22115000000000001</v>
      </c>
      <c r="Z11" s="26">
        <v>0.21692166666666662</v>
      </c>
      <c r="AA11" s="26">
        <v>0.21376166666666666</v>
      </c>
      <c r="AB11" s="26">
        <v>0.21579000000000004</v>
      </c>
      <c r="AC11" s="26">
        <v>0.21895833333333331</v>
      </c>
      <c r="AD11" s="26">
        <v>0.21799000000000002</v>
      </c>
      <c r="AE11" s="26">
        <v>0.21855500000000003</v>
      </c>
      <c r="AF11" s="83"/>
      <c r="AG11" s="66">
        <v>0.33333333333333298</v>
      </c>
      <c r="AH11" s="26">
        <v>0.27725645161290313</v>
      </c>
      <c r="AI11" s="26">
        <v>0.28004333333333326</v>
      </c>
      <c r="AJ11" s="26">
        <v>0.28357833333333321</v>
      </c>
      <c r="AK11" s="26">
        <v>0.28338833333333324</v>
      </c>
      <c r="AL11" s="26">
        <v>0.28331333333333325</v>
      </c>
      <c r="AM11" s="26">
        <v>0.28322166666666665</v>
      </c>
      <c r="AN11" s="26">
        <v>0.27934000000000003</v>
      </c>
      <c r="AO11" s="26">
        <v>0.27536999999999995</v>
      </c>
      <c r="AP11" s="26">
        <v>0.27877333333333332</v>
      </c>
      <c r="AQ11" s="26">
        <v>0.28212666666666664</v>
      </c>
      <c r="AR11" s="26">
        <v>0.28147</v>
      </c>
      <c r="AS11" s="26">
        <v>0.28126666666666661</v>
      </c>
    </row>
    <row r="12" spans="1:45" ht="15.75" thickBot="1" x14ac:dyDescent="0.3">
      <c r="A12" s="38">
        <v>0.375</v>
      </c>
      <c r="B12" s="251">
        <f>INDEX($E$1:$OP$1000,MATCH(Tool!$L$21,E:E,0)+ROW()-2,(MATCH(Tool!$L$20,$E$1:$OP$1,0)+(MATCH(Tool!$K$6,$E$3:$OP$3,0)-1)))</f>
        <v>0.23408064516129035</v>
      </c>
      <c r="D12" s="66">
        <v>0.375</v>
      </c>
      <c r="E12" s="26">
        <v>0.23408064516129035</v>
      </c>
      <c r="F12" s="26">
        <v>0.23453166666666669</v>
      </c>
      <c r="G12" s="26">
        <v>0.23572166666666669</v>
      </c>
      <c r="H12" s="26">
        <v>0.2350966666666667</v>
      </c>
      <c r="I12" s="26">
        <v>0.23649833333333337</v>
      </c>
      <c r="J12" s="26">
        <v>0.23711500000000008</v>
      </c>
      <c r="K12" s="26">
        <v>0.23631000000000005</v>
      </c>
      <c r="L12" s="26">
        <v>0.23467500000000005</v>
      </c>
      <c r="M12" s="26">
        <v>0.23449833333333336</v>
      </c>
      <c r="N12" s="26">
        <v>0.23597499999999999</v>
      </c>
      <c r="O12" s="26">
        <v>0.23637000000000002</v>
      </c>
      <c r="P12" s="26">
        <v>0.23642333333333335</v>
      </c>
      <c r="Q12" s="83"/>
      <c r="R12" s="83"/>
      <c r="S12" s="66">
        <v>0.375</v>
      </c>
      <c r="T12" s="26">
        <v>0.23408064516129035</v>
      </c>
      <c r="U12" s="26">
        <v>0.23453166666666669</v>
      </c>
      <c r="V12" s="26">
        <v>0.23572166666666669</v>
      </c>
      <c r="W12" s="26">
        <v>0.2350966666666667</v>
      </c>
      <c r="X12" s="26">
        <v>0.23649833333333337</v>
      </c>
      <c r="Y12" s="26">
        <v>0.23711500000000008</v>
      </c>
      <c r="Z12" s="26">
        <v>0.23631000000000005</v>
      </c>
      <c r="AA12" s="26">
        <v>0.23467500000000005</v>
      </c>
      <c r="AB12" s="26">
        <v>0.23449833333333336</v>
      </c>
      <c r="AC12" s="26">
        <v>0.23597499999999999</v>
      </c>
      <c r="AD12" s="26">
        <v>0.23637000000000002</v>
      </c>
      <c r="AE12" s="26">
        <v>0.23642333333333335</v>
      </c>
      <c r="AF12" s="83"/>
      <c r="AG12" s="66">
        <v>0.375</v>
      </c>
      <c r="AH12" s="26">
        <v>0.29277419354838702</v>
      </c>
      <c r="AI12" s="26">
        <v>0.29377999999999993</v>
      </c>
      <c r="AJ12" s="26">
        <v>0.29461500000000002</v>
      </c>
      <c r="AK12" s="26">
        <v>0.29451833333333338</v>
      </c>
      <c r="AL12" s="26">
        <v>0.29396833333333344</v>
      </c>
      <c r="AM12" s="26">
        <v>0.29352500000000004</v>
      </c>
      <c r="AN12" s="26">
        <v>0.29210666666666668</v>
      </c>
      <c r="AO12" s="26">
        <v>0.29144666666666663</v>
      </c>
      <c r="AP12" s="26">
        <v>0.2925666666666667</v>
      </c>
      <c r="AQ12" s="26">
        <v>0.29363833333333328</v>
      </c>
      <c r="AR12" s="26">
        <v>0.29353166666666664</v>
      </c>
      <c r="AS12" s="26">
        <v>0.29298666666666662</v>
      </c>
    </row>
    <row r="13" spans="1:45" ht="15.75" thickBot="1" x14ac:dyDescent="0.3">
      <c r="A13" s="38">
        <v>0.41666666666666702</v>
      </c>
      <c r="B13" s="251">
        <f>INDEX($E$1:$OP$1000,MATCH(Tool!$L$21,E:E,0)+ROW()-2,(MATCH(Tool!$L$20,$E$1:$OP$1,0)+(MATCH(Tool!$K$6,$E$3:$OP$3,0)-1)))</f>
        <v>0.22506774193548393</v>
      </c>
      <c r="D13" s="66">
        <v>0.41666666666666702</v>
      </c>
      <c r="E13" s="26">
        <v>0.22506774193548393</v>
      </c>
      <c r="F13" s="26">
        <v>0.22435833333333335</v>
      </c>
      <c r="G13" s="26">
        <v>0.22347</v>
      </c>
      <c r="H13" s="26">
        <v>0.22307166666666672</v>
      </c>
      <c r="I13" s="26">
        <v>0.2221616666666667</v>
      </c>
      <c r="J13" s="26">
        <v>0.22234333333333339</v>
      </c>
      <c r="K13" s="26">
        <v>0.22400833333333339</v>
      </c>
      <c r="L13" s="26">
        <v>0.22364000000000006</v>
      </c>
      <c r="M13" s="26">
        <v>0.22257666666666676</v>
      </c>
      <c r="N13" s="26">
        <v>0.22148000000000007</v>
      </c>
      <c r="O13" s="26">
        <v>0.2218016666666667</v>
      </c>
      <c r="P13" s="26">
        <v>0.22129500000000005</v>
      </c>
      <c r="Q13" s="83"/>
      <c r="R13" s="83"/>
      <c r="S13" s="66">
        <v>0.41666666666666702</v>
      </c>
      <c r="T13" s="26">
        <v>0.22506774193548393</v>
      </c>
      <c r="U13" s="26">
        <v>0.22435833333333335</v>
      </c>
      <c r="V13" s="26">
        <v>0.22347</v>
      </c>
      <c r="W13" s="26">
        <v>0.22307166666666672</v>
      </c>
      <c r="X13" s="26">
        <v>0.2221616666666667</v>
      </c>
      <c r="Y13" s="26">
        <v>0.22234333333333339</v>
      </c>
      <c r="Z13" s="26">
        <v>0.22400833333333339</v>
      </c>
      <c r="AA13" s="26">
        <v>0.22364000000000006</v>
      </c>
      <c r="AB13" s="26">
        <v>0.22257666666666676</v>
      </c>
      <c r="AC13" s="26">
        <v>0.22148000000000007</v>
      </c>
      <c r="AD13" s="26">
        <v>0.2218016666666667</v>
      </c>
      <c r="AE13" s="26">
        <v>0.22129500000000005</v>
      </c>
      <c r="AF13" s="83"/>
      <c r="AG13" s="66">
        <v>0.41666666666666702</v>
      </c>
      <c r="AH13" s="26">
        <v>0.2853</v>
      </c>
      <c r="AI13" s="26">
        <v>0.28422999999999998</v>
      </c>
      <c r="AJ13" s="26">
        <v>0.2823633333333333</v>
      </c>
      <c r="AK13" s="26">
        <v>0.28257666666666664</v>
      </c>
      <c r="AL13" s="26">
        <v>0.28237500000000004</v>
      </c>
      <c r="AM13" s="26">
        <v>0.28189499999999995</v>
      </c>
      <c r="AN13" s="26">
        <v>0.28297166666666662</v>
      </c>
      <c r="AO13" s="26">
        <v>0.28465999999999997</v>
      </c>
      <c r="AP13" s="26">
        <v>0.2824483333333333</v>
      </c>
      <c r="AQ13" s="26">
        <v>0.28049166666666664</v>
      </c>
      <c r="AR13" s="26">
        <v>0.28021666666666667</v>
      </c>
      <c r="AS13" s="26">
        <v>0.28021999999999997</v>
      </c>
    </row>
    <row r="14" spans="1:45" ht="15.75" thickBot="1" x14ac:dyDescent="0.3">
      <c r="A14" s="38">
        <v>0.45833333333333298</v>
      </c>
      <c r="B14" s="251">
        <f>INDEX($E$1:$OP$1000,MATCH(Tool!$L$21,E:E,0)+ROW()-2,(MATCH(Tool!$L$20,$E$1:$OP$1,0)+(MATCH(Tool!$K$6,$E$3:$OP$3,0)-1)))</f>
        <v>0.23218064516129036</v>
      </c>
      <c r="D14" s="66">
        <v>0.45833333333333298</v>
      </c>
      <c r="E14" s="26">
        <v>0.23218064516129036</v>
      </c>
      <c r="F14" s="26">
        <v>0.22999666666666668</v>
      </c>
      <c r="G14" s="26">
        <v>0.22744166666666665</v>
      </c>
      <c r="H14" s="26">
        <v>0.22746333333333332</v>
      </c>
      <c r="I14" s="26">
        <v>0.22816666666666666</v>
      </c>
      <c r="J14" s="26">
        <v>0.22768833333333335</v>
      </c>
      <c r="K14" s="26">
        <v>0.23104166666666662</v>
      </c>
      <c r="L14" s="26">
        <v>0.23362499999999997</v>
      </c>
      <c r="M14" s="26">
        <v>0.23150500000000002</v>
      </c>
      <c r="N14" s="26">
        <v>0.22832</v>
      </c>
      <c r="O14" s="26">
        <v>0.22828166666666663</v>
      </c>
      <c r="P14" s="26">
        <v>0.22837333333333334</v>
      </c>
      <c r="Q14" s="83"/>
      <c r="R14" s="83"/>
      <c r="S14" s="66">
        <v>0.45833333333333298</v>
      </c>
      <c r="T14" s="26">
        <v>0.23218064516129036</v>
      </c>
      <c r="U14" s="26">
        <v>0.22999666666666668</v>
      </c>
      <c r="V14" s="26">
        <v>0.22744166666666665</v>
      </c>
      <c r="W14" s="26">
        <v>0.22746333333333332</v>
      </c>
      <c r="X14" s="26">
        <v>0.22816666666666666</v>
      </c>
      <c r="Y14" s="26">
        <v>0.22768833333333335</v>
      </c>
      <c r="Z14" s="26">
        <v>0.23104166666666662</v>
      </c>
      <c r="AA14" s="26">
        <v>0.23362499999999997</v>
      </c>
      <c r="AB14" s="26">
        <v>0.23150500000000002</v>
      </c>
      <c r="AC14" s="26">
        <v>0.22832</v>
      </c>
      <c r="AD14" s="26">
        <v>0.22828166666666663</v>
      </c>
      <c r="AE14" s="26">
        <v>0.22837333333333334</v>
      </c>
      <c r="AF14" s="83"/>
      <c r="AG14" s="66">
        <v>0.45833333333333298</v>
      </c>
      <c r="AH14" s="26">
        <v>0.29335483870967738</v>
      </c>
      <c r="AI14" s="26">
        <v>0.29097166666666663</v>
      </c>
      <c r="AJ14" s="26">
        <v>0.28671499999999994</v>
      </c>
      <c r="AK14" s="26">
        <v>0.28685499999999997</v>
      </c>
      <c r="AL14" s="26">
        <v>0.28701666666666659</v>
      </c>
      <c r="AM14" s="26">
        <v>0.28655666666666663</v>
      </c>
      <c r="AN14" s="26">
        <v>0.29052833333333328</v>
      </c>
      <c r="AO14" s="26">
        <v>0.2943316666666666</v>
      </c>
      <c r="AP14" s="26">
        <v>0.28967833333333332</v>
      </c>
      <c r="AQ14" s="26">
        <v>0.28555666666666663</v>
      </c>
      <c r="AR14" s="26">
        <v>0.28496333333333329</v>
      </c>
      <c r="AS14" s="26">
        <v>0.2847183333333333</v>
      </c>
    </row>
    <row r="15" spans="1:45" ht="15.75" thickBot="1" x14ac:dyDescent="0.3">
      <c r="A15" s="38">
        <v>0.5</v>
      </c>
      <c r="B15" s="251">
        <f>INDEX($E$1:$OP$1000,MATCH(Tool!$L$21,E:E,0)+ROW()-2,(MATCH(Tool!$L$20,$E$1:$OP$1,0)+(MATCH(Tool!$K$6,$E$3:$OP$3,0)-1)))</f>
        <v>0.24734354838709677</v>
      </c>
      <c r="D15" s="66">
        <v>0.5</v>
      </c>
      <c r="E15" s="26">
        <v>0.24734354838709677</v>
      </c>
      <c r="F15" s="26">
        <v>0.2435383333333333</v>
      </c>
      <c r="G15" s="26">
        <v>0.23840500000000001</v>
      </c>
      <c r="H15" s="26">
        <v>0.23732999999999999</v>
      </c>
      <c r="I15" s="26">
        <v>0.23846833333333331</v>
      </c>
      <c r="J15" s="26">
        <v>0.23762333333333335</v>
      </c>
      <c r="K15" s="26">
        <v>0.24118666666666666</v>
      </c>
      <c r="L15" s="26">
        <v>0.2447633333333333</v>
      </c>
      <c r="M15" s="26">
        <v>0.23998666666666663</v>
      </c>
      <c r="N15" s="26">
        <v>0.23522499999999996</v>
      </c>
      <c r="O15" s="26">
        <v>0.23482166666666662</v>
      </c>
      <c r="P15" s="26">
        <v>0.23561333333333329</v>
      </c>
      <c r="Q15" s="83"/>
      <c r="R15" s="83"/>
      <c r="S15" s="66">
        <v>0.5</v>
      </c>
      <c r="T15" s="26">
        <v>0.24734354838709677</v>
      </c>
      <c r="U15" s="26">
        <v>0.2435383333333333</v>
      </c>
      <c r="V15" s="26">
        <v>0.23840500000000001</v>
      </c>
      <c r="W15" s="26">
        <v>0.23732999999999999</v>
      </c>
      <c r="X15" s="26">
        <v>0.23846833333333331</v>
      </c>
      <c r="Y15" s="26">
        <v>0.23762333333333335</v>
      </c>
      <c r="Z15" s="26">
        <v>0.24118666666666666</v>
      </c>
      <c r="AA15" s="26">
        <v>0.2447633333333333</v>
      </c>
      <c r="AB15" s="26">
        <v>0.23998666666666663</v>
      </c>
      <c r="AC15" s="26">
        <v>0.23522499999999996</v>
      </c>
      <c r="AD15" s="26">
        <v>0.23482166666666662</v>
      </c>
      <c r="AE15" s="26">
        <v>0.23561333333333329</v>
      </c>
      <c r="AF15" s="83"/>
      <c r="AG15" s="66">
        <v>0.5</v>
      </c>
      <c r="AH15" s="26">
        <v>0.30915483870967742</v>
      </c>
      <c r="AI15" s="26">
        <v>0.30509333333333338</v>
      </c>
      <c r="AJ15" s="26">
        <v>0.29946499999999998</v>
      </c>
      <c r="AK15" s="26">
        <v>0.29934166666666673</v>
      </c>
      <c r="AL15" s="26">
        <v>0.29922500000000002</v>
      </c>
      <c r="AM15" s="26">
        <v>0.29905500000000007</v>
      </c>
      <c r="AN15" s="26">
        <v>0.30432833333333342</v>
      </c>
      <c r="AO15" s="26">
        <v>0.30947833333333347</v>
      </c>
      <c r="AP15" s="26">
        <v>0.30286666666666673</v>
      </c>
      <c r="AQ15" s="26">
        <v>0.29626500000000006</v>
      </c>
      <c r="AR15" s="26">
        <v>0.2960000000000001</v>
      </c>
      <c r="AS15" s="26">
        <v>0.29574500000000004</v>
      </c>
    </row>
    <row r="16" spans="1:45" ht="15.75" thickBot="1" x14ac:dyDescent="0.3">
      <c r="A16" s="38">
        <v>0.54166666666666696</v>
      </c>
      <c r="B16" s="251">
        <f>INDEX($E$1:$OP$1000,MATCH(Tool!$L$21,E:E,0)+ROW()-2,(MATCH(Tool!$L$20,$E$1:$OP$1,0)+(MATCH(Tool!$K$6,$E$3:$OP$3,0)-1)))</f>
        <v>0.26324838709677428</v>
      </c>
      <c r="D16" s="66">
        <v>0.54166666666666696</v>
      </c>
      <c r="E16" s="26">
        <v>0.26324838709677428</v>
      </c>
      <c r="F16" s="26">
        <v>0.26013833333333336</v>
      </c>
      <c r="G16" s="26">
        <v>0.25546333333333338</v>
      </c>
      <c r="H16" s="26">
        <v>0.25658500000000006</v>
      </c>
      <c r="I16" s="26">
        <v>0.25686166666666665</v>
      </c>
      <c r="J16" s="26">
        <v>0.25695499999999999</v>
      </c>
      <c r="K16" s="26">
        <v>0.26306166666666669</v>
      </c>
      <c r="L16" s="26">
        <v>0.26687833333333338</v>
      </c>
      <c r="M16" s="26">
        <v>0.26088500000000003</v>
      </c>
      <c r="N16" s="26">
        <v>0.25252500000000005</v>
      </c>
      <c r="O16" s="26">
        <v>0.25355833333333339</v>
      </c>
      <c r="P16" s="26">
        <v>0.2535</v>
      </c>
      <c r="Q16" s="83"/>
      <c r="R16" s="83"/>
      <c r="S16" s="66">
        <v>0.54166666666666696</v>
      </c>
      <c r="T16" s="26">
        <v>0.26324838709677428</v>
      </c>
      <c r="U16" s="26">
        <v>0.26013833333333336</v>
      </c>
      <c r="V16" s="26">
        <v>0.25546333333333338</v>
      </c>
      <c r="W16" s="26">
        <v>0.25658500000000006</v>
      </c>
      <c r="X16" s="26">
        <v>0.25686166666666665</v>
      </c>
      <c r="Y16" s="26">
        <v>0.25695499999999999</v>
      </c>
      <c r="Z16" s="26">
        <v>0.26306166666666669</v>
      </c>
      <c r="AA16" s="26">
        <v>0.26687833333333338</v>
      </c>
      <c r="AB16" s="26">
        <v>0.26088500000000003</v>
      </c>
      <c r="AC16" s="26">
        <v>0.25252500000000005</v>
      </c>
      <c r="AD16" s="26">
        <v>0.25355833333333339</v>
      </c>
      <c r="AE16" s="26">
        <v>0.2535</v>
      </c>
      <c r="AF16" s="83"/>
      <c r="AG16" s="66">
        <v>0.54166666666666696</v>
      </c>
      <c r="AH16" s="26">
        <v>0.32558709677419345</v>
      </c>
      <c r="AI16" s="26">
        <v>0.32146999999999998</v>
      </c>
      <c r="AJ16" s="26">
        <v>0.31558333333333333</v>
      </c>
      <c r="AK16" s="26">
        <v>0.31554499999999996</v>
      </c>
      <c r="AL16" s="26">
        <v>0.31556999999999996</v>
      </c>
      <c r="AM16" s="26">
        <v>0.31521999999999994</v>
      </c>
      <c r="AN16" s="26">
        <v>0.32056666666666661</v>
      </c>
      <c r="AO16" s="26">
        <v>0.32665166666666662</v>
      </c>
      <c r="AP16" s="26">
        <v>0.32014833333333337</v>
      </c>
      <c r="AQ16" s="26">
        <v>0.31247833333333325</v>
      </c>
      <c r="AR16" s="26">
        <v>0.31234833333333334</v>
      </c>
      <c r="AS16" s="26">
        <v>0.31181833333333331</v>
      </c>
    </row>
    <row r="17" spans="1:45" ht="15.75" thickBot="1" x14ac:dyDescent="0.3">
      <c r="A17" s="38">
        <v>0.58333333333333304</v>
      </c>
      <c r="B17" s="251">
        <f>INDEX($E$1:$OP$1000,MATCH(Tool!$L$21,E:E,0)+ROW()-2,(MATCH(Tool!$L$20,$E$1:$OP$1,0)+(MATCH(Tool!$K$6,$E$3:$OP$3,0)-1)))</f>
        <v>0.2304370967741935</v>
      </c>
      <c r="D17" s="66">
        <v>0.58333333333333304</v>
      </c>
      <c r="E17" s="26">
        <v>0.2304370967741935</v>
      </c>
      <c r="F17" s="26">
        <v>0.22751499999999997</v>
      </c>
      <c r="G17" s="26">
        <v>0.2248833333333333</v>
      </c>
      <c r="H17" s="26">
        <v>0.22498999999999997</v>
      </c>
      <c r="I17" s="26">
        <v>0.22474</v>
      </c>
      <c r="J17" s="26">
        <v>0.22520000000000001</v>
      </c>
      <c r="K17" s="26">
        <v>0.22988333333333333</v>
      </c>
      <c r="L17" s="26">
        <v>0.23310833333333333</v>
      </c>
      <c r="M17" s="26">
        <v>0.22884999999999997</v>
      </c>
      <c r="N17" s="26">
        <v>0.22784333333333329</v>
      </c>
      <c r="O17" s="26">
        <v>0.22782666666666662</v>
      </c>
      <c r="P17" s="26">
        <v>0.2282516666666666</v>
      </c>
      <c r="Q17" s="83"/>
      <c r="R17" s="83"/>
      <c r="S17" s="66">
        <v>0.58333333333333304</v>
      </c>
      <c r="T17" s="26">
        <v>0.2304370967741935</v>
      </c>
      <c r="U17" s="26">
        <v>0.22751499999999997</v>
      </c>
      <c r="V17" s="26">
        <v>0.2248833333333333</v>
      </c>
      <c r="W17" s="26">
        <v>0.22498999999999997</v>
      </c>
      <c r="X17" s="26">
        <v>0.22474</v>
      </c>
      <c r="Y17" s="26">
        <v>0.22520000000000001</v>
      </c>
      <c r="Z17" s="26">
        <v>0.22988333333333333</v>
      </c>
      <c r="AA17" s="26">
        <v>0.23310833333333333</v>
      </c>
      <c r="AB17" s="26">
        <v>0.22884999999999997</v>
      </c>
      <c r="AC17" s="26">
        <v>0.22784333333333329</v>
      </c>
      <c r="AD17" s="26">
        <v>0.22782666666666662</v>
      </c>
      <c r="AE17" s="26">
        <v>0.2282516666666666</v>
      </c>
      <c r="AF17" s="83"/>
      <c r="AG17" s="66">
        <v>0.58333333333333304</v>
      </c>
      <c r="AH17" s="26">
        <v>0.29422258064516127</v>
      </c>
      <c r="AI17" s="26">
        <v>0.29114666666666661</v>
      </c>
      <c r="AJ17" s="26">
        <v>0.28658499999999998</v>
      </c>
      <c r="AK17" s="26">
        <v>0.28657500000000002</v>
      </c>
      <c r="AL17" s="26">
        <v>0.28653833333333334</v>
      </c>
      <c r="AM17" s="26">
        <v>0.28638499999999995</v>
      </c>
      <c r="AN17" s="26">
        <v>0.29071166666666665</v>
      </c>
      <c r="AO17" s="26">
        <v>0.29478333333333329</v>
      </c>
      <c r="AP17" s="26">
        <v>0.28828833333333337</v>
      </c>
      <c r="AQ17" s="26">
        <v>0.28357500000000002</v>
      </c>
      <c r="AR17" s="26">
        <v>0.28335833333333332</v>
      </c>
      <c r="AS17" s="26">
        <v>0.28280666666666665</v>
      </c>
    </row>
    <row r="18" spans="1:45" ht="15.75" thickBot="1" x14ac:dyDescent="0.3">
      <c r="A18" s="38">
        <v>0.625</v>
      </c>
      <c r="B18" s="251">
        <f>INDEX($E$1:$OP$1000,MATCH(Tool!$L$21,E:E,0)+ROW()-2,(MATCH(Tool!$L$20,$E$1:$OP$1,0)+(MATCH(Tool!$K$6,$E$3:$OP$3,0)-1)))</f>
        <v>0.21569354838709678</v>
      </c>
      <c r="D18" s="66">
        <v>0.625</v>
      </c>
      <c r="E18" s="26">
        <v>0.21569354838709678</v>
      </c>
      <c r="F18" s="26">
        <v>0.21442166666666668</v>
      </c>
      <c r="G18" s="26">
        <v>0.21238833333333332</v>
      </c>
      <c r="H18" s="26">
        <v>0.21255833333333332</v>
      </c>
      <c r="I18" s="26">
        <v>0.21242666666666665</v>
      </c>
      <c r="J18" s="26">
        <v>0.21295</v>
      </c>
      <c r="K18" s="26">
        <v>0.21534999999999999</v>
      </c>
      <c r="L18" s="26">
        <v>0.21799833333333338</v>
      </c>
      <c r="M18" s="26">
        <v>0.21543000000000004</v>
      </c>
      <c r="N18" s="26">
        <v>0.21348666666666671</v>
      </c>
      <c r="O18" s="26">
        <v>0.21324500000000005</v>
      </c>
      <c r="P18" s="26">
        <v>0.21295666666666671</v>
      </c>
      <c r="Q18" s="83"/>
      <c r="R18" s="83"/>
      <c r="S18" s="66">
        <v>0.625</v>
      </c>
      <c r="T18" s="26">
        <v>0.21569354838709678</v>
      </c>
      <c r="U18" s="26">
        <v>0.21442166666666668</v>
      </c>
      <c r="V18" s="26">
        <v>0.21238833333333332</v>
      </c>
      <c r="W18" s="26">
        <v>0.21255833333333332</v>
      </c>
      <c r="X18" s="26">
        <v>0.21242666666666665</v>
      </c>
      <c r="Y18" s="26">
        <v>0.21295</v>
      </c>
      <c r="Z18" s="26">
        <v>0.21534999999999999</v>
      </c>
      <c r="AA18" s="26">
        <v>0.21799833333333338</v>
      </c>
      <c r="AB18" s="26">
        <v>0.21543000000000004</v>
      </c>
      <c r="AC18" s="26">
        <v>0.21348666666666671</v>
      </c>
      <c r="AD18" s="26">
        <v>0.21324500000000005</v>
      </c>
      <c r="AE18" s="26">
        <v>0.21295666666666671</v>
      </c>
      <c r="AF18" s="83"/>
      <c r="AG18" s="66">
        <v>0.625</v>
      </c>
      <c r="AH18" s="26">
        <v>0.27669354838709687</v>
      </c>
      <c r="AI18" s="26">
        <v>0.27447500000000008</v>
      </c>
      <c r="AJ18" s="26">
        <v>0.27079500000000001</v>
      </c>
      <c r="AK18" s="26">
        <v>0.27056000000000002</v>
      </c>
      <c r="AL18" s="26">
        <v>0.270345</v>
      </c>
      <c r="AM18" s="26">
        <v>0.27031833333333333</v>
      </c>
      <c r="AN18" s="26">
        <v>0.27369500000000002</v>
      </c>
      <c r="AO18" s="26">
        <v>0.27682666666666667</v>
      </c>
      <c r="AP18" s="26">
        <v>0.27247833333333332</v>
      </c>
      <c r="AQ18" s="26">
        <v>0.26841166666666666</v>
      </c>
      <c r="AR18" s="26">
        <v>0.26838500000000004</v>
      </c>
      <c r="AS18" s="26">
        <v>0.26847833333333337</v>
      </c>
    </row>
    <row r="19" spans="1:45" ht="15.75" thickBot="1" x14ac:dyDescent="0.3">
      <c r="A19" s="38">
        <v>0.66666666666666696</v>
      </c>
      <c r="B19" s="251">
        <f>INDEX($E$1:$OP$1000,MATCH(Tool!$L$21,E:E,0)+ROW()-2,(MATCH(Tool!$L$20,$E$1:$OP$1,0)+(MATCH(Tool!$K$6,$E$3:$OP$3,0)-1)))</f>
        <v>0.23768387096774196</v>
      </c>
      <c r="D19" s="66">
        <v>0.66666666666666696</v>
      </c>
      <c r="E19" s="26">
        <v>0.23768387096774196</v>
      </c>
      <c r="F19" s="26">
        <v>0.23685833333333331</v>
      </c>
      <c r="G19" s="26">
        <v>0.23458166666666669</v>
      </c>
      <c r="H19" s="26">
        <v>0.23546166666666668</v>
      </c>
      <c r="I19" s="26">
        <v>0.23557833333333336</v>
      </c>
      <c r="J19" s="26">
        <v>0.23563000000000001</v>
      </c>
      <c r="K19" s="26">
        <v>0.23731333333333332</v>
      </c>
      <c r="L19" s="26">
        <v>0.23905166666666666</v>
      </c>
      <c r="M19" s="26">
        <v>0.23640666666666668</v>
      </c>
      <c r="N19" s="26">
        <v>0.23427666666666672</v>
      </c>
      <c r="O19" s="26">
        <v>0.23281500000000005</v>
      </c>
      <c r="P19" s="26">
        <v>0.23285333333333338</v>
      </c>
      <c r="Q19" s="83"/>
      <c r="R19" s="83"/>
      <c r="S19" s="66">
        <v>0.66666666666666696</v>
      </c>
      <c r="T19" s="26">
        <v>0.23768387096774196</v>
      </c>
      <c r="U19" s="26">
        <v>0.23685833333333331</v>
      </c>
      <c r="V19" s="26">
        <v>0.23458166666666669</v>
      </c>
      <c r="W19" s="26">
        <v>0.23546166666666668</v>
      </c>
      <c r="X19" s="26">
        <v>0.23557833333333336</v>
      </c>
      <c r="Y19" s="26">
        <v>0.23563000000000001</v>
      </c>
      <c r="Z19" s="26">
        <v>0.23731333333333332</v>
      </c>
      <c r="AA19" s="26">
        <v>0.23905166666666666</v>
      </c>
      <c r="AB19" s="26">
        <v>0.23640666666666668</v>
      </c>
      <c r="AC19" s="26">
        <v>0.23427666666666672</v>
      </c>
      <c r="AD19" s="26">
        <v>0.23281500000000005</v>
      </c>
      <c r="AE19" s="26">
        <v>0.23285333333333338</v>
      </c>
      <c r="AF19" s="83"/>
      <c r="AG19" s="66">
        <v>0.66666666666666696</v>
      </c>
      <c r="AH19" s="26">
        <v>0.30238870967741938</v>
      </c>
      <c r="AI19" s="26">
        <v>0.30063499999999999</v>
      </c>
      <c r="AJ19" s="26">
        <v>0.29786333333333331</v>
      </c>
      <c r="AK19" s="26">
        <v>0.2979</v>
      </c>
      <c r="AL19" s="26">
        <v>0.29755999999999999</v>
      </c>
      <c r="AM19" s="26">
        <v>0.29731166666666659</v>
      </c>
      <c r="AN19" s="26">
        <v>0.29961333333333323</v>
      </c>
      <c r="AO19" s="26">
        <v>0.30194666666666664</v>
      </c>
      <c r="AP19" s="26">
        <v>0.29838499999999996</v>
      </c>
      <c r="AQ19" s="26">
        <v>0.29524833333333339</v>
      </c>
      <c r="AR19" s="26">
        <v>0.29527333333333333</v>
      </c>
      <c r="AS19" s="26">
        <v>0.295155</v>
      </c>
    </row>
    <row r="20" spans="1:45" ht="15.75" thickBot="1" x14ac:dyDescent="0.3">
      <c r="A20" s="38">
        <v>0.70833333333333304</v>
      </c>
      <c r="B20" s="251">
        <f>INDEX($E$1:$OP$1000,MATCH(Tool!$L$21,E:E,0)+ROW()-2,(MATCH(Tool!$L$20,$E$1:$OP$1,0)+(MATCH(Tool!$K$6,$E$3:$OP$3,0)-1)))</f>
        <v>0.31674193548387092</v>
      </c>
      <c r="D20" s="66">
        <v>0.70833333333333304</v>
      </c>
      <c r="E20" s="26">
        <v>0.31674193548387092</v>
      </c>
      <c r="F20" s="26">
        <v>0.31640333333333337</v>
      </c>
      <c r="G20" s="26">
        <v>0.31457833333333324</v>
      </c>
      <c r="H20" s="26">
        <v>0.31488499999999997</v>
      </c>
      <c r="I20" s="26">
        <v>0.31621666666666665</v>
      </c>
      <c r="J20" s="26">
        <v>0.31565333333333329</v>
      </c>
      <c r="K20" s="26">
        <v>0.31670833333333337</v>
      </c>
      <c r="L20" s="26">
        <v>0.3202416666666667</v>
      </c>
      <c r="M20" s="26">
        <v>0.31833833333333328</v>
      </c>
      <c r="N20" s="26">
        <v>0.31695666666666666</v>
      </c>
      <c r="O20" s="26">
        <v>0.31627833333333327</v>
      </c>
      <c r="P20" s="26">
        <v>0.31560166666666667</v>
      </c>
      <c r="Q20" s="83"/>
      <c r="R20" s="83"/>
      <c r="S20" s="66">
        <v>0.70833333333333304</v>
      </c>
      <c r="T20" s="26">
        <v>0.31674193548387092</v>
      </c>
      <c r="U20" s="26">
        <v>0.31640333333333337</v>
      </c>
      <c r="V20" s="26">
        <v>0.31457833333333324</v>
      </c>
      <c r="W20" s="26">
        <v>0.31488499999999997</v>
      </c>
      <c r="X20" s="26">
        <v>0.31621666666666665</v>
      </c>
      <c r="Y20" s="26">
        <v>0.31565333333333329</v>
      </c>
      <c r="Z20" s="26">
        <v>0.31670833333333337</v>
      </c>
      <c r="AA20" s="26">
        <v>0.3202416666666667</v>
      </c>
      <c r="AB20" s="26">
        <v>0.31833833333333328</v>
      </c>
      <c r="AC20" s="26">
        <v>0.31695666666666666</v>
      </c>
      <c r="AD20" s="26">
        <v>0.31627833333333327</v>
      </c>
      <c r="AE20" s="26">
        <v>0.31560166666666667</v>
      </c>
      <c r="AF20" s="83"/>
      <c r="AG20" s="66">
        <v>0.70833333333333304</v>
      </c>
      <c r="AH20" s="26">
        <v>0.39879999999999999</v>
      </c>
      <c r="AI20" s="26">
        <v>0.39839999999999992</v>
      </c>
      <c r="AJ20" s="26">
        <v>0.39713666666666669</v>
      </c>
      <c r="AK20" s="26">
        <v>0.3960616666666667</v>
      </c>
      <c r="AL20" s="26">
        <v>0.39591500000000007</v>
      </c>
      <c r="AM20" s="26">
        <v>0.39509166666666667</v>
      </c>
      <c r="AN20" s="26">
        <v>0.39572666666666673</v>
      </c>
      <c r="AO20" s="26">
        <v>0.39572499999999994</v>
      </c>
      <c r="AP20" s="26">
        <v>0.39442999999999995</v>
      </c>
      <c r="AQ20" s="26">
        <v>0.39291833333333337</v>
      </c>
      <c r="AR20" s="26">
        <v>0.39189500000000005</v>
      </c>
      <c r="AS20" s="26">
        <v>0.39079833333333336</v>
      </c>
    </row>
    <row r="21" spans="1:45" ht="15.75" thickBot="1" x14ac:dyDescent="0.3">
      <c r="A21" s="38">
        <v>0.75</v>
      </c>
      <c r="B21" s="251">
        <f>INDEX($E$1:$OP$1000,MATCH(Tool!$L$21,E:E,0)+ROW()-2,(MATCH(Tool!$L$20,$E$1:$OP$1,0)+(MATCH(Tool!$K$6,$E$3:$OP$3,0)-1)))</f>
        <v>0.39273870967741931</v>
      </c>
      <c r="D21" s="66">
        <v>0.75</v>
      </c>
      <c r="E21" s="26">
        <v>0.39273870967741931</v>
      </c>
      <c r="F21" s="26">
        <v>0.39301666666666668</v>
      </c>
      <c r="G21" s="26">
        <v>0.39201166666666665</v>
      </c>
      <c r="H21" s="26">
        <v>0.39197166666666661</v>
      </c>
      <c r="I21" s="26">
        <v>0.39228499999999999</v>
      </c>
      <c r="J21" s="26">
        <v>0.39118666666666663</v>
      </c>
      <c r="K21" s="26">
        <v>0.38966000000000001</v>
      </c>
      <c r="L21" s="26">
        <v>0.38962333333333338</v>
      </c>
      <c r="M21" s="26">
        <v>0.39104999999999995</v>
      </c>
      <c r="N21" s="26">
        <v>0.39075666666666664</v>
      </c>
      <c r="O21" s="26">
        <v>0.39070833333333332</v>
      </c>
      <c r="P21" s="26">
        <v>0.39142166666666667</v>
      </c>
      <c r="Q21" s="83"/>
      <c r="R21" s="83"/>
      <c r="S21" s="66">
        <v>0.75</v>
      </c>
      <c r="T21" s="26">
        <v>0.39273870967741931</v>
      </c>
      <c r="U21" s="26">
        <v>0.39301666666666668</v>
      </c>
      <c r="V21" s="26">
        <v>0.39201166666666665</v>
      </c>
      <c r="W21" s="26">
        <v>0.39197166666666661</v>
      </c>
      <c r="X21" s="26">
        <v>0.39228499999999999</v>
      </c>
      <c r="Y21" s="26">
        <v>0.39118666666666663</v>
      </c>
      <c r="Z21" s="26">
        <v>0.38966000000000001</v>
      </c>
      <c r="AA21" s="26">
        <v>0.38962333333333338</v>
      </c>
      <c r="AB21" s="26">
        <v>0.39104999999999995</v>
      </c>
      <c r="AC21" s="26">
        <v>0.39075666666666664</v>
      </c>
      <c r="AD21" s="26">
        <v>0.39070833333333332</v>
      </c>
      <c r="AE21" s="26">
        <v>0.39142166666666667</v>
      </c>
      <c r="AF21" s="83"/>
      <c r="AG21" s="66">
        <v>0.75</v>
      </c>
      <c r="AH21" s="26">
        <v>0.48892741935483869</v>
      </c>
      <c r="AI21" s="26">
        <v>0.48906999999999989</v>
      </c>
      <c r="AJ21" s="26">
        <v>0.48865333333333327</v>
      </c>
      <c r="AK21" s="26">
        <v>0.48847666666666656</v>
      </c>
      <c r="AL21" s="26">
        <v>0.48800999999999994</v>
      </c>
      <c r="AM21" s="26">
        <v>0.48812833333333328</v>
      </c>
      <c r="AN21" s="26">
        <v>0.48783333333333329</v>
      </c>
      <c r="AO21" s="26">
        <v>0.48715499999999989</v>
      </c>
      <c r="AP21" s="26">
        <v>0.48596833333333328</v>
      </c>
      <c r="AQ21" s="26">
        <v>0.48454166666666665</v>
      </c>
      <c r="AR21" s="26">
        <v>0.48364833333333329</v>
      </c>
      <c r="AS21" s="26">
        <v>0.48253166666666664</v>
      </c>
    </row>
    <row r="22" spans="1:45" ht="15.75" thickBot="1" x14ac:dyDescent="0.3">
      <c r="A22" s="38">
        <v>0.79166666666666696</v>
      </c>
      <c r="B22" s="251">
        <f>INDEX($E$1:$OP$1000,MATCH(Tool!$L$21,E:E,0)+ROW()-2,(MATCH(Tool!$L$20,$E$1:$OP$1,0)+(MATCH(Tool!$K$6,$E$3:$OP$3,0)-1)))</f>
        <v>0.41123709677419357</v>
      </c>
      <c r="D22" s="66">
        <v>0.79166666666666696</v>
      </c>
      <c r="E22" s="26">
        <v>0.41123709677419357</v>
      </c>
      <c r="F22" s="26">
        <v>0.41202500000000003</v>
      </c>
      <c r="G22" s="26">
        <v>0.41219666666666671</v>
      </c>
      <c r="H22" s="26">
        <v>0.40797666666666665</v>
      </c>
      <c r="I22" s="26">
        <v>0.40554333333333342</v>
      </c>
      <c r="J22" s="26">
        <v>0.40536500000000003</v>
      </c>
      <c r="K22" s="26">
        <v>0.40676500000000004</v>
      </c>
      <c r="L22" s="26">
        <v>0.40700500000000006</v>
      </c>
      <c r="M22" s="26">
        <v>0.40660166666666675</v>
      </c>
      <c r="N22" s="26">
        <v>0.40550666666666668</v>
      </c>
      <c r="O22" s="26">
        <v>0.40416833333333335</v>
      </c>
      <c r="P22" s="26">
        <v>0.40416833333333335</v>
      </c>
      <c r="Q22" s="83"/>
      <c r="R22" s="83"/>
      <c r="S22" s="66">
        <v>0.79166666666666696</v>
      </c>
      <c r="T22" s="26">
        <v>0.41123709677419357</v>
      </c>
      <c r="U22" s="26">
        <v>0.41202500000000003</v>
      </c>
      <c r="V22" s="26">
        <v>0.41219666666666671</v>
      </c>
      <c r="W22" s="26">
        <v>0.40797666666666665</v>
      </c>
      <c r="X22" s="26">
        <v>0.40554333333333342</v>
      </c>
      <c r="Y22" s="26">
        <v>0.40536500000000003</v>
      </c>
      <c r="Z22" s="26">
        <v>0.40676500000000004</v>
      </c>
      <c r="AA22" s="26">
        <v>0.40700500000000006</v>
      </c>
      <c r="AB22" s="26">
        <v>0.40660166666666675</v>
      </c>
      <c r="AC22" s="26">
        <v>0.40550666666666668</v>
      </c>
      <c r="AD22" s="26">
        <v>0.40416833333333335</v>
      </c>
      <c r="AE22" s="26">
        <v>0.40416833333333335</v>
      </c>
      <c r="AF22" s="83"/>
      <c r="AG22" s="66">
        <v>0.79166666666666696</v>
      </c>
      <c r="AH22" s="26">
        <v>0.50985322580645165</v>
      </c>
      <c r="AI22" s="26">
        <v>0.51040333333333343</v>
      </c>
      <c r="AJ22" s="26">
        <v>0.51008666666666669</v>
      </c>
      <c r="AK22" s="26">
        <v>0.50928333333333342</v>
      </c>
      <c r="AL22" s="26">
        <v>0.50724666666666662</v>
      </c>
      <c r="AM22" s="26">
        <v>0.50627666666666671</v>
      </c>
      <c r="AN22" s="26">
        <v>0.50520166666666666</v>
      </c>
      <c r="AO22" s="26">
        <v>0.50457666666666656</v>
      </c>
      <c r="AP22" s="26">
        <v>0.50400166666666668</v>
      </c>
      <c r="AQ22" s="26">
        <v>0.50182999999999989</v>
      </c>
      <c r="AR22" s="26">
        <v>0.50114000000000003</v>
      </c>
      <c r="AS22" s="26">
        <v>0.50114000000000003</v>
      </c>
    </row>
    <row r="23" spans="1:45" ht="15.75" thickBot="1" x14ac:dyDescent="0.3">
      <c r="A23" s="38">
        <v>0.83333333333333304</v>
      </c>
      <c r="B23" s="251">
        <f>INDEX($E$1:$OP$1000,MATCH(Tool!$L$21,E:E,0)+ROW()-2,(MATCH(Tool!$L$20,$E$1:$OP$1,0)+(MATCH(Tool!$K$6,$E$3:$OP$3,0)-1)))</f>
        <v>0.39255483870967739</v>
      </c>
      <c r="D23" s="66">
        <v>0.83333333333333304</v>
      </c>
      <c r="E23" s="26">
        <v>0.39255483870967739</v>
      </c>
      <c r="F23" s="26">
        <v>0.39234166666666653</v>
      </c>
      <c r="G23" s="26">
        <v>0.39090333333333327</v>
      </c>
      <c r="H23" s="26">
        <v>0.39154333333333319</v>
      </c>
      <c r="I23" s="26">
        <v>0.39082499999999992</v>
      </c>
      <c r="J23" s="26">
        <v>0.39259833333333327</v>
      </c>
      <c r="K23" s="26">
        <v>0.39178333333333332</v>
      </c>
      <c r="L23" s="26">
        <v>0.39053333333333329</v>
      </c>
      <c r="M23" s="26">
        <v>0.39150166666666664</v>
      </c>
      <c r="N23" s="26">
        <v>0.38893666666666665</v>
      </c>
      <c r="O23" s="26">
        <v>0.38786333333333334</v>
      </c>
      <c r="P23" s="26">
        <v>0.38634500000000005</v>
      </c>
      <c r="Q23" s="83"/>
      <c r="R23" s="83"/>
      <c r="S23" s="66">
        <v>0.83333333333333304</v>
      </c>
      <c r="T23" s="26">
        <v>0.39255483870967739</v>
      </c>
      <c r="U23" s="26">
        <v>0.39234166666666653</v>
      </c>
      <c r="V23" s="26">
        <v>0.39090333333333327</v>
      </c>
      <c r="W23" s="26">
        <v>0.39154333333333319</v>
      </c>
      <c r="X23" s="26">
        <v>0.39082499999999992</v>
      </c>
      <c r="Y23" s="26">
        <v>0.39259833333333327</v>
      </c>
      <c r="Z23" s="26">
        <v>0.39178333333333332</v>
      </c>
      <c r="AA23" s="26">
        <v>0.39053333333333329</v>
      </c>
      <c r="AB23" s="26">
        <v>0.39150166666666664</v>
      </c>
      <c r="AC23" s="26">
        <v>0.38893666666666665</v>
      </c>
      <c r="AD23" s="26">
        <v>0.38786333333333334</v>
      </c>
      <c r="AE23" s="26">
        <v>0.38634500000000005</v>
      </c>
      <c r="AF23" s="83"/>
      <c r="AG23" s="66">
        <v>0.83333333333333304</v>
      </c>
      <c r="AH23" s="26">
        <v>0.47770161290322588</v>
      </c>
      <c r="AI23" s="26">
        <v>0.47672000000000009</v>
      </c>
      <c r="AJ23" s="26">
        <v>0.47608</v>
      </c>
      <c r="AK23" s="26">
        <v>0.47519333333333336</v>
      </c>
      <c r="AL23" s="26">
        <v>0.47498000000000012</v>
      </c>
      <c r="AM23" s="26">
        <v>0.47456500000000007</v>
      </c>
      <c r="AN23" s="26">
        <v>0.47436499999999998</v>
      </c>
      <c r="AO23" s="26">
        <v>0.47322500000000001</v>
      </c>
      <c r="AP23" s="26">
        <v>0.47264166666666668</v>
      </c>
      <c r="AQ23" s="26">
        <v>0.47075166666666668</v>
      </c>
      <c r="AR23" s="26">
        <v>0.47044833333333341</v>
      </c>
      <c r="AS23" s="26">
        <v>0.46991333333333335</v>
      </c>
    </row>
    <row r="24" spans="1:45" ht="15.75" thickBot="1" x14ac:dyDescent="0.3">
      <c r="A24" s="38">
        <v>0.875</v>
      </c>
      <c r="B24" s="251">
        <f>INDEX($E$1:$OP$1000,MATCH(Tool!$L$21,E:E,0)+ROW()-2,(MATCH(Tool!$L$20,$E$1:$OP$1,0)+(MATCH(Tool!$K$6,$E$3:$OP$3,0)-1)))</f>
        <v>0.36088870967741932</v>
      </c>
      <c r="D24" s="66">
        <v>0.875</v>
      </c>
      <c r="E24" s="26">
        <v>0.36088870967741932</v>
      </c>
      <c r="F24" s="26">
        <v>0.36120999999999992</v>
      </c>
      <c r="G24" s="26">
        <v>0.36301666666666671</v>
      </c>
      <c r="H24" s="26">
        <v>0.36112333333333335</v>
      </c>
      <c r="I24" s="26">
        <v>0.36032833333333336</v>
      </c>
      <c r="J24" s="26">
        <v>0.35970833333333335</v>
      </c>
      <c r="K24" s="26">
        <v>0.35902833333333345</v>
      </c>
      <c r="L24" s="26">
        <v>0.35916333333333333</v>
      </c>
      <c r="M24" s="26">
        <v>0.35900500000000007</v>
      </c>
      <c r="N24" s="26">
        <v>0.35496833333333344</v>
      </c>
      <c r="O24" s="26">
        <v>0.35388166666666676</v>
      </c>
      <c r="P24" s="26">
        <v>0.35293000000000002</v>
      </c>
      <c r="Q24" s="83"/>
      <c r="R24" s="83"/>
      <c r="S24" s="66">
        <v>0.875</v>
      </c>
      <c r="T24" s="26">
        <v>0.36088870967741932</v>
      </c>
      <c r="U24" s="26">
        <v>0.36120999999999992</v>
      </c>
      <c r="V24" s="26">
        <v>0.36301666666666671</v>
      </c>
      <c r="W24" s="26">
        <v>0.36112333333333335</v>
      </c>
      <c r="X24" s="26">
        <v>0.36032833333333336</v>
      </c>
      <c r="Y24" s="26">
        <v>0.35970833333333335</v>
      </c>
      <c r="Z24" s="26">
        <v>0.35902833333333345</v>
      </c>
      <c r="AA24" s="26">
        <v>0.35916333333333333</v>
      </c>
      <c r="AB24" s="26">
        <v>0.35900500000000007</v>
      </c>
      <c r="AC24" s="26">
        <v>0.35496833333333344</v>
      </c>
      <c r="AD24" s="26">
        <v>0.35388166666666676</v>
      </c>
      <c r="AE24" s="26">
        <v>0.35293000000000002</v>
      </c>
      <c r="AF24" s="83"/>
      <c r="AG24" s="66">
        <v>0.875</v>
      </c>
      <c r="AH24" s="26">
        <v>0.44607741935483874</v>
      </c>
      <c r="AI24" s="26">
        <v>0.44626499999999997</v>
      </c>
      <c r="AJ24" s="26">
        <v>0.44634666666666667</v>
      </c>
      <c r="AK24" s="26">
        <v>0.44555666666666671</v>
      </c>
      <c r="AL24" s="26">
        <v>0.44529333333333337</v>
      </c>
      <c r="AM24" s="26">
        <v>0.44472666666666677</v>
      </c>
      <c r="AN24" s="26">
        <v>0.44430833333333336</v>
      </c>
      <c r="AO24" s="26">
        <v>0.44442333333333345</v>
      </c>
      <c r="AP24" s="26">
        <v>0.44351166666666675</v>
      </c>
      <c r="AQ24" s="26">
        <v>0.44301000000000007</v>
      </c>
      <c r="AR24" s="26">
        <v>0.44228166666666674</v>
      </c>
      <c r="AS24" s="26">
        <v>0.44152500000000006</v>
      </c>
    </row>
    <row r="25" spans="1:45" ht="15.75" thickBot="1" x14ac:dyDescent="0.3">
      <c r="A25" s="38">
        <v>0.91666666666666696</v>
      </c>
      <c r="B25" s="251">
        <f>INDEX($E$1:$OP$1000,MATCH(Tool!$L$21,E:E,0)+ROW()-2,(MATCH(Tool!$L$20,$E$1:$OP$1,0)+(MATCH(Tool!$K$6,$E$3:$OP$3,0)-1)))</f>
        <v>0.32712741935483869</v>
      </c>
      <c r="D25" s="66">
        <v>0.91666666666666696</v>
      </c>
      <c r="E25" s="26">
        <v>0.32712741935483869</v>
      </c>
      <c r="F25" s="26">
        <v>0.32743166666666668</v>
      </c>
      <c r="G25" s="26">
        <v>0.32716333333333331</v>
      </c>
      <c r="H25" s="26">
        <v>0.32641666666666663</v>
      </c>
      <c r="I25" s="26">
        <v>0.32636166666666661</v>
      </c>
      <c r="J25" s="26">
        <v>0.32617833333333324</v>
      </c>
      <c r="K25" s="26">
        <v>0.32647666666666658</v>
      </c>
      <c r="L25" s="26">
        <v>0.32789999999999997</v>
      </c>
      <c r="M25" s="26">
        <v>0.32854666666666665</v>
      </c>
      <c r="N25" s="26">
        <v>0.32750666666666661</v>
      </c>
      <c r="O25" s="26">
        <v>0.32771499999999992</v>
      </c>
      <c r="P25" s="26">
        <v>0.32764166666666661</v>
      </c>
      <c r="Q25" s="83"/>
      <c r="R25" s="83"/>
      <c r="S25" s="66">
        <v>0.91666666666666696</v>
      </c>
      <c r="T25" s="26">
        <v>0.32712741935483869</v>
      </c>
      <c r="U25" s="26">
        <v>0.32743166666666668</v>
      </c>
      <c r="V25" s="26">
        <v>0.32716333333333331</v>
      </c>
      <c r="W25" s="26">
        <v>0.32641666666666663</v>
      </c>
      <c r="X25" s="26">
        <v>0.32636166666666661</v>
      </c>
      <c r="Y25" s="26">
        <v>0.32617833333333324</v>
      </c>
      <c r="Z25" s="26">
        <v>0.32647666666666658</v>
      </c>
      <c r="AA25" s="26">
        <v>0.32789999999999997</v>
      </c>
      <c r="AB25" s="26">
        <v>0.32854666666666665</v>
      </c>
      <c r="AC25" s="26">
        <v>0.32750666666666661</v>
      </c>
      <c r="AD25" s="26">
        <v>0.32771499999999992</v>
      </c>
      <c r="AE25" s="26">
        <v>0.32764166666666661</v>
      </c>
      <c r="AF25" s="83"/>
      <c r="AG25" s="66">
        <v>0.91666666666666696</v>
      </c>
      <c r="AH25" s="26">
        <v>0.41607419354838709</v>
      </c>
      <c r="AI25" s="26">
        <v>0.41624833333333344</v>
      </c>
      <c r="AJ25" s="26">
        <v>0.41565500000000005</v>
      </c>
      <c r="AK25" s="26">
        <v>0.41532333333333338</v>
      </c>
      <c r="AL25" s="26">
        <v>0.41515666666666667</v>
      </c>
      <c r="AM25" s="26">
        <v>0.41435833333333338</v>
      </c>
      <c r="AN25" s="26">
        <v>0.41402666666666665</v>
      </c>
      <c r="AO25" s="26">
        <v>0.41339500000000001</v>
      </c>
      <c r="AP25" s="26">
        <v>0.412605</v>
      </c>
      <c r="AQ25" s="26">
        <v>0.41211000000000003</v>
      </c>
      <c r="AR25" s="26">
        <v>0.41143999999999997</v>
      </c>
      <c r="AS25" s="26">
        <v>0.41100833333333331</v>
      </c>
    </row>
    <row r="26" spans="1:45" ht="15.75" thickBot="1" x14ac:dyDescent="0.3">
      <c r="A26" s="38">
        <v>0.95833333333333304</v>
      </c>
      <c r="B26" s="251">
        <f>INDEX($E$1:$OP$1000,MATCH(Tool!$L$21,E:E,0)+ROW()-2,(MATCH(Tool!$L$20,$E$1:$OP$1,0)+(MATCH(Tool!$K$6,$E$3:$OP$3,0)-1)))</f>
        <v>0.28951774193548396</v>
      </c>
      <c r="D26" s="66">
        <v>0.95833333333333304</v>
      </c>
      <c r="E26" s="26">
        <v>0.28951774193548396</v>
      </c>
      <c r="F26" s="26">
        <v>0.28883833333333342</v>
      </c>
      <c r="G26" s="26">
        <v>0.28974333333333335</v>
      </c>
      <c r="H26" s="26">
        <v>0.28993333333333332</v>
      </c>
      <c r="I26" s="26">
        <v>0.28988333333333327</v>
      </c>
      <c r="J26" s="26">
        <v>0.28846833333333333</v>
      </c>
      <c r="K26" s="26">
        <v>0.28863166666666668</v>
      </c>
      <c r="L26" s="26">
        <v>0.28900500000000007</v>
      </c>
      <c r="M26" s="26">
        <v>0.28772666666666669</v>
      </c>
      <c r="N26" s="26">
        <v>0.28475666666666666</v>
      </c>
      <c r="O26" s="26">
        <v>0.28629500000000002</v>
      </c>
      <c r="P26" s="26">
        <v>0.28437000000000001</v>
      </c>
      <c r="Q26" s="83"/>
      <c r="R26" s="83"/>
      <c r="S26" s="66">
        <v>0.95833333333333304</v>
      </c>
      <c r="T26" s="26">
        <v>0.28951774193548396</v>
      </c>
      <c r="U26" s="26">
        <v>0.28883833333333342</v>
      </c>
      <c r="V26" s="26">
        <v>0.28974333333333335</v>
      </c>
      <c r="W26" s="26">
        <v>0.28993333333333332</v>
      </c>
      <c r="X26" s="26">
        <v>0.28988333333333327</v>
      </c>
      <c r="Y26" s="26">
        <v>0.28846833333333333</v>
      </c>
      <c r="Z26" s="26">
        <v>0.28863166666666668</v>
      </c>
      <c r="AA26" s="26">
        <v>0.28900500000000007</v>
      </c>
      <c r="AB26" s="26">
        <v>0.28772666666666669</v>
      </c>
      <c r="AC26" s="26">
        <v>0.28475666666666666</v>
      </c>
      <c r="AD26" s="26">
        <v>0.28629500000000002</v>
      </c>
      <c r="AE26" s="26">
        <v>0.28437000000000001</v>
      </c>
      <c r="AF26" s="83"/>
      <c r="AG26" s="66">
        <v>0.95833333333333304</v>
      </c>
      <c r="AH26" s="26">
        <v>0.35506451612903228</v>
      </c>
      <c r="AI26" s="26">
        <v>0.35506000000000004</v>
      </c>
      <c r="AJ26" s="26">
        <v>0.35498500000000011</v>
      </c>
      <c r="AK26" s="26">
        <v>0.3555633333333334</v>
      </c>
      <c r="AL26" s="26">
        <v>0.35541333333333347</v>
      </c>
      <c r="AM26" s="26">
        <v>0.35558166666666674</v>
      </c>
      <c r="AN26" s="26">
        <v>0.35584666666666676</v>
      </c>
      <c r="AO26" s="26">
        <v>0.3558783333333333</v>
      </c>
      <c r="AP26" s="26">
        <v>0.35586499999999993</v>
      </c>
      <c r="AQ26" s="26">
        <v>0.3553066666666666</v>
      </c>
      <c r="AR26" s="26">
        <v>0.35442999999999991</v>
      </c>
      <c r="AS26" s="26">
        <v>0.35448333333333332</v>
      </c>
    </row>
    <row r="27" spans="1:45" ht="15.75" thickBot="1" x14ac:dyDescent="0.3">
      <c r="A27" s="38">
        <v>0</v>
      </c>
      <c r="B27" s="251">
        <f>INDEX($E$1:$OP$1000,MATCH(Tool!$L$21,E:E,0)+ROW()-2,(MATCH(Tool!$L$20,$E$1:$OP$1,0)+(MATCH(Tool!$K$6,$E$3:$OP$3,0)-1)))</f>
        <v>0.19939516129032259</v>
      </c>
      <c r="D27" s="66">
        <v>0</v>
      </c>
      <c r="E27" s="26">
        <v>0.19939516129032259</v>
      </c>
      <c r="F27" s="26">
        <v>0.19953166666666666</v>
      </c>
      <c r="G27" s="26">
        <v>0.19920166666666664</v>
      </c>
      <c r="H27" s="26">
        <v>0.19929833333333333</v>
      </c>
      <c r="I27" s="26">
        <v>0.19973833333333335</v>
      </c>
      <c r="J27" s="26">
        <v>0.19872000000000006</v>
      </c>
      <c r="K27" s="26">
        <v>0.19883166666666668</v>
      </c>
      <c r="L27" s="26">
        <v>0.19853000000000001</v>
      </c>
      <c r="M27" s="26">
        <v>0.1982916666666667</v>
      </c>
      <c r="N27" s="26">
        <v>0.19793500000000003</v>
      </c>
      <c r="O27" s="26">
        <v>0.19661166666666668</v>
      </c>
      <c r="P27" s="26">
        <v>0.19659333333333331</v>
      </c>
      <c r="Q27" s="83"/>
      <c r="R27" s="83"/>
      <c r="S27" s="66">
        <v>0</v>
      </c>
      <c r="T27" s="26">
        <v>0.19939516129032259</v>
      </c>
      <c r="U27" s="26">
        <v>0.19953166666666666</v>
      </c>
      <c r="V27" s="26">
        <v>0.19920166666666664</v>
      </c>
      <c r="W27" s="26">
        <v>0.19929833333333333</v>
      </c>
      <c r="X27" s="26">
        <v>0.19973833333333335</v>
      </c>
      <c r="Y27" s="26">
        <v>0.19872000000000006</v>
      </c>
      <c r="Z27" s="26">
        <v>0.19883166666666668</v>
      </c>
      <c r="AA27" s="26">
        <v>0.19853000000000001</v>
      </c>
      <c r="AB27" s="26">
        <v>0.1982916666666667</v>
      </c>
      <c r="AC27" s="26">
        <v>0.19793500000000003</v>
      </c>
      <c r="AD27" s="26">
        <v>0.19661166666666668</v>
      </c>
      <c r="AE27" s="26">
        <v>0.19659333333333331</v>
      </c>
      <c r="AF27" s="83"/>
      <c r="AG27" s="66">
        <v>0</v>
      </c>
      <c r="AH27" s="26">
        <v>0.25090483870967745</v>
      </c>
      <c r="AI27" s="26">
        <v>0.25110500000000002</v>
      </c>
      <c r="AJ27" s="26">
        <v>0.25092999999999999</v>
      </c>
      <c r="AK27" s="26">
        <v>0.2510433333333334</v>
      </c>
      <c r="AL27" s="26">
        <v>0.250585</v>
      </c>
      <c r="AM27" s="26">
        <v>0.25078500000000009</v>
      </c>
      <c r="AN27" s="26">
        <v>0.25070666666666669</v>
      </c>
      <c r="AO27" s="26">
        <v>0.25063666666666673</v>
      </c>
      <c r="AP27" s="26">
        <v>0.25066000000000005</v>
      </c>
      <c r="AQ27" s="26">
        <v>0.25041833333333341</v>
      </c>
      <c r="AR27" s="26">
        <v>0.25005000000000005</v>
      </c>
      <c r="AS27" s="26">
        <v>0.25055333333333335</v>
      </c>
    </row>
    <row r="28" spans="1:45" ht="15.75" thickBot="1" x14ac:dyDescent="0.3"/>
    <row r="29" spans="1:45" ht="15.75" thickBot="1" x14ac:dyDescent="0.3">
      <c r="D29" s="203" t="s">
        <v>116</v>
      </c>
      <c r="E29" s="8" t="s">
        <v>65</v>
      </c>
      <c r="S29" s="203" t="s">
        <v>116</v>
      </c>
      <c r="T29" s="8" t="s">
        <v>65</v>
      </c>
      <c r="AG29" s="203" t="s">
        <v>116</v>
      </c>
      <c r="AH29" s="8" t="s">
        <v>65</v>
      </c>
    </row>
    <row r="30" spans="1:45" ht="15.75" thickBot="1" x14ac:dyDescent="0.3">
      <c r="D30" s="199"/>
      <c r="E30" s="47" t="s">
        <v>4</v>
      </c>
      <c r="F30" s="47" t="s">
        <v>37</v>
      </c>
      <c r="G30" s="47" t="s">
        <v>38</v>
      </c>
      <c r="H30" s="47" t="s">
        <v>39</v>
      </c>
      <c r="I30" s="47" t="s">
        <v>40</v>
      </c>
      <c r="J30" s="47" t="s">
        <v>41</v>
      </c>
      <c r="K30" s="47" t="s">
        <v>42</v>
      </c>
      <c r="L30" s="47" t="s">
        <v>43</v>
      </c>
      <c r="M30" s="47" t="s">
        <v>44</v>
      </c>
      <c r="N30" s="47" t="s">
        <v>45</v>
      </c>
      <c r="O30" s="47" t="s">
        <v>46</v>
      </c>
      <c r="P30" s="47" t="s">
        <v>47</v>
      </c>
      <c r="S30" s="199"/>
      <c r="T30" s="47" t="s">
        <v>4</v>
      </c>
      <c r="U30" s="47" t="s">
        <v>37</v>
      </c>
      <c r="V30" s="47" t="s">
        <v>38</v>
      </c>
      <c r="W30" s="47" t="s">
        <v>39</v>
      </c>
      <c r="X30" s="47" t="s">
        <v>40</v>
      </c>
      <c r="Y30" s="47" t="s">
        <v>41</v>
      </c>
      <c r="Z30" s="47" t="s">
        <v>42</v>
      </c>
      <c r="AA30" s="47" t="s">
        <v>43</v>
      </c>
      <c r="AB30" s="47" t="s">
        <v>44</v>
      </c>
      <c r="AC30" s="47" t="s">
        <v>45</v>
      </c>
      <c r="AD30" s="47" t="s">
        <v>46</v>
      </c>
      <c r="AE30" s="47" t="s">
        <v>47</v>
      </c>
      <c r="AG30" s="199"/>
      <c r="AH30" s="47" t="s">
        <v>4</v>
      </c>
      <c r="AI30" s="47" t="s">
        <v>37</v>
      </c>
      <c r="AJ30" s="47" t="s">
        <v>38</v>
      </c>
      <c r="AK30" s="47" t="s">
        <v>39</v>
      </c>
      <c r="AL30" s="47" t="s">
        <v>40</v>
      </c>
      <c r="AM30" s="47" t="s">
        <v>41</v>
      </c>
      <c r="AN30" s="47" t="s">
        <v>42</v>
      </c>
      <c r="AO30" s="47" t="s">
        <v>43</v>
      </c>
      <c r="AP30" s="47" t="s">
        <v>44</v>
      </c>
      <c r="AQ30" s="47" t="s">
        <v>45</v>
      </c>
      <c r="AR30" s="47" t="s">
        <v>46</v>
      </c>
      <c r="AS30" s="47" t="s">
        <v>47</v>
      </c>
    </row>
    <row r="31" spans="1:45" ht="15.75" thickBot="1" x14ac:dyDescent="0.3">
      <c r="D31" s="66">
        <v>4.1666666666666664E-2</v>
      </c>
      <c r="E31" s="26">
        <v>1.8314516129032252</v>
      </c>
      <c r="F31" s="26">
        <v>1.8343516666666662</v>
      </c>
      <c r="G31" s="26">
        <v>1.8307149999999994</v>
      </c>
      <c r="H31" s="26">
        <v>1.8261199999999993</v>
      </c>
      <c r="I31" s="26">
        <v>1.8239833333333331</v>
      </c>
      <c r="J31" s="26">
        <v>1.8208399999999993</v>
      </c>
      <c r="K31" s="26">
        <v>1.8092333333333328</v>
      </c>
      <c r="L31" s="26">
        <v>1.7966483333333332</v>
      </c>
      <c r="M31" s="26">
        <v>1.7872599999999998</v>
      </c>
      <c r="N31" s="26">
        <v>1.7769133333333333</v>
      </c>
      <c r="O31" s="26">
        <v>1.7656083333333332</v>
      </c>
      <c r="P31" s="26">
        <v>1.7569033333333335</v>
      </c>
      <c r="S31" s="66">
        <v>4.1666666666666664E-2</v>
      </c>
      <c r="T31" s="26">
        <v>1.8314516129032252</v>
      </c>
      <c r="U31" s="26">
        <v>1.8343516666666662</v>
      </c>
      <c r="V31" s="26">
        <v>1.8307149999999994</v>
      </c>
      <c r="W31" s="26">
        <v>1.8261199999999993</v>
      </c>
      <c r="X31" s="26">
        <v>1.8239833333333331</v>
      </c>
      <c r="Y31" s="26">
        <v>1.8208399999999993</v>
      </c>
      <c r="Z31" s="26">
        <v>1.8092333333333328</v>
      </c>
      <c r="AA31" s="26">
        <v>1.7966483333333332</v>
      </c>
      <c r="AB31" s="26">
        <v>1.7872599999999998</v>
      </c>
      <c r="AC31" s="26">
        <v>1.7769133333333333</v>
      </c>
      <c r="AD31" s="26">
        <v>1.7656083333333332</v>
      </c>
      <c r="AE31" s="26">
        <v>1.7569033333333335</v>
      </c>
      <c r="AG31" s="66">
        <v>4.1666666666666664E-2</v>
      </c>
      <c r="AH31" s="26">
        <v>3.5305016129032265</v>
      </c>
      <c r="AI31" s="26">
        <v>3.5360916666666671</v>
      </c>
      <c r="AJ31" s="26">
        <v>3.5290816666666673</v>
      </c>
      <c r="AK31" s="26">
        <v>3.5202233333333339</v>
      </c>
      <c r="AL31" s="26">
        <v>3.5161033333333336</v>
      </c>
      <c r="AM31" s="26">
        <v>3.5100450000000007</v>
      </c>
      <c r="AN31" s="26">
        <v>3.4876733333333338</v>
      </c>
      <c r="AO31" s="26">
        <v>3.4634166666666673</v>
      </c>
      <c r="AP31" s="26">
        <v>3.4453200000000006</v>
      </c>
      <c r="AQ31" s="26">
        <v>3.4253750000000007</v>
      </c>
      <c r="AR31" s="26">
        <v>3.4035833333333341</v>
      </c>
      <c r="AS31" s="26">
        <v>3.3867983333333331</v>
      </c>
    </row>
    <row r="32" spans="1:45" ht="15.75" thickBot="1" x14ac:dyDescent="0.3">
      <c r="D32" s="66">
        <v>8.3333333333333301E-2</v>
      </c>
      <c r="E32" s="26">
        <v>3.1233080645161286</v>
      </c>
      <c r="F32" s="26">
        <v>3.1282316666666663</v>
      </c>
      <c r="G32" s="26">
        <v>3.1239716666666668</v>
      </c>
      <c r="H32" s="26">
        <v>3.1182400000000001</v>
      </c>
      <c r="I32" s="26">
        <v>3.1162066666666672</v>
      </c>
      <c r="J32" s="26">
        <v>3.1126683333333336</v>
      </c>
      <c r="K32" s="26">
        <v>3.0969333333333338</v>
      </c>
      <c r="L32" s="26">
        <v>3.0797016666666672</v>
      </c>
      <c r="M32" s="26">
        <v>3.0666066666666665</v>
      </c>
      <c r="N32" s="26">
        <v>3.0520383333333334</v>
      </c>
      <c r="O32" s="26">
        <v>3.0359966666666667</v>
      </c>
      <c r="P32" s="26">
        <v>3.0242150000000003</v>
      </c>
      <c r="S32" s="66">
        <v>8.3333333333333301E-2</v>
      </c>
      <c r="T32" s="26">
        <v>3.1233080645161286</v>
      </c>
      <c r="U32" s="26">
        <v>3.1282316666666663</v>
      </c>
      <c r="V32" s="26">
        <v>3.1239716666666668</v>
      </c>
      <c r="W32" s="26">
        <v>3.1182400000000001</v>
      </c>
      <c r="X32" s="26">
        <v>3.1162066666666672</v>
      </c>
      <c r="Y32" s="26">
        <v>3.1126683333333336</v>
      </c>
      <c r="Z32" s="26">
        <v>3.0969333333333338</v>
      </c>
      <c r="AA32" s="26">
        <v>3.0797016666666672</v>
      </c>
      <c r="AB32" s="26">
        <v>3.0666066666666665</v>
      </c>
      <c r="AC32" s="26">
        <v>3.0520383333333334</v>
      </c>
      <c r="AD32" s="26">
        <v>3.0359966666666667</v>
      </c>
      <c r="AE32" s="26">
        <v>3.0242150000000003</v>
      </c>
      <c r="AG32" s="66">
        <v>8.3333333333333301E-2</v>
      </c>
      <c r="AH32" s="26">
        <v>6.0208516129032246</v>
      </c>
      <c r="AI32" s="26">
        <v>6.0303433333333336</v>
      </c>
      <c r="AJ32" s="26">
        <v>6.0221299999999998</v>
      </c>
      <c r="AK32" s="26">
        <v>6.011079999999998</v>
      </c>
      <c r="AL32" s="26">
        <v>6.007156666666666</v>
      </c>
      <c r="AM32" s="26">
        <v>6.0003349999999989</v>
      </c>
      <c r="AN32" s="26">
        <v>5.9700050000000005</v>
      </c>
      <c r="AO32" s="26">
        <v>5.9367866666666664</v>
      </c>
      <c r="AP32" s="26">
        <v>5.9115416666666674</v>
      </c>
      <c r="AQ32" s="26">
        <v>5.8834549999999997</v>
      </c>
      <c r="AR32" s="26">
        <v>5.8525316666666676</v>
      </c>
      <c r="AS32" s="26">
        <v>5.8298199999999998</v>
      </c>
    </row>
    <row r="33" spans="4:45" ht="15.75" thickBot="1" x14ac:dyDescent="0.3">
      <c r="D33" s="66">
        <v>0.125</v>
      </c>
      <c r="E33" s="26">
        <v>2.9995000000000003</v>
      </c>
      <c r="F33" s="26">
        <v>3.0040533333333332</v>
      </c>
      <c r="G33" s="26">
        <v>3.003636666666667</v>
      </c>
      <c r="H33" s="26">
        <v>3.0022950000000006</v>
      </c>
      <c r="I33" s="26">
        <v>3.004926666666667</v>
      </c>
      <c r="J33" s="26">
        <v>3.0066249999999997</v>
      </c>
      <c r="K33" s="26">
        <v>2.9975099999999997</v>
      </c>
      <c r="L33" s="26">
        <v>2.9874583333333344</v>
      </c>
      <c r="M33" s="26">
        <v>2.9815000000000009</v>
      </c>
      <c r="N33" s="26">
        <v>2.9746183333333334</v>
      </c>
      <c r="O33" s="26">
        <v>2.9668116666666671</v>
      </c>
      <c r="P33" s="26">
        <v>2.9634966666666664</v>
      </c>
      <c r="S33" s="66">
        <v>0.125</v>
      </c>
      <c r="T33" s="26">
        <v>2.9995000000000003</v>
      </c>
      <c r="U33" s="26">
        <v>3.0040533333333332</v>
      </c>
      <c r="V33" s="26">
        <v>3.003636666666667</v>
      </c>
      <c r="W33" s="26">
        <v>3.0022950000000006</v>
      </c>
      <c r="X33" s="26">
        <v>3.004926666666667</v>
      </c>
      <c r="Y33" s="26">
        <v>3.0066249999999997</v>
      </c>
      <c r="Z33" s="26">
        <v>2.9975099999999997</v>
      </c>
      <c r="AA33" s="26">
        <v>2.9874583333333344</v>
      </c>
      <c r="AB33" s="26">
        <v>2.9815000000000009</v>
      </c>
      <c r="AC33" s="26">
        <v>2.9746183333333334</v>
      </c>
      <c r="AD33" s="26">
        <v>2.9668116666666671</v>
      </c>
      <c r="AE33" s="26">
        <v>2.9634966666666664</v>
      </c>
      <c r="AG33" s="66">
        <v>0.125</v>
      </c>
      <c r="AH33" s="26">
        <v>5.7821467741935475</v>
      </c>
      <c r="AI33" s="26">
        <v>5.7909233333333336</v>
      </c>
      <c r="AJ33" s="26">
        <v>5.7901200000000008</v>
      </c>
      <c r="AK33" s="26">
        <v>5.7875350000000001</v>
      </c>
      <c r="AL33" s="26">
        <v>5.7926083333333329</v>
      </c>
      <c r="AM33" s="26">
        <v>5.7958850000000011</v>
      </c>
      <c r="AN33" s="26">
        <v>5.7783133333333341</v>
      </c>
      <c r="AO33" s="26">
        <v>5.758936666666667</v>
      </c>
      <c r="AP33" s="26">
        <v>5.7474516666666675</v>
      </c>
      <c r="AQ33" s="26">
        <v>5.734185000000001</v>
      </c>
      <c r="AR33" s="26">
        <v>5.7191383333333343</v>
      </c>
      <c r="AS33" s="26">
        <v>5.7127516666666658</v>
      </c>
    </row>
    <row r="34" spans="4:45" ht="15.75" thickBot="1" x14ac:dyDescent="0.3">
      <c r="D34" s="66">
        <v>0.16666666666666699</v>
      </c>
      <c r="E34" s="26">
        <v>2.4673645161290327</v>
      </c>
      <c r="F34" s="26">
        <v>2.471295</v>
      </c>
      <c r="G34" s="26">
        <v>2.4731350000000001</v>
      </c>
      <c r="H34" s="26">
        <v>2.4744083333333333</v>
      </c>
      <c r="I34" s="26">
        <v>2.4781533333333332</v>
      </c>
      <c r="J34" s="26">
        <v>2.4812866666666666</v>
      </c>
      <c r="K34" s="26">
        <v>2.4771566666666667</v>
      </c>
      <c r="L34" s="26">
        <v>2.4724399999999997</v>
      </c>
      <c r="M34" s="26">
        <v>2.4708833333333331</v>
      </c>
      <c r="N34" s="26">
        <v>2.4687583333333332</v>
      </c>
      <c r="O34" s="26">
        <v>2.4660683333333333</v>
      </c>
      <c r="P34" s="26">
        <v>2.4659866666666668</v>
      </c>
      <c r="S34" s="66">
        <v>0.16666666666666699</v>
      </c>
      <c r="T34" s="26">
        <v>2.4673645161290327</v>
      </c>
      <c r="U34" s="26">
        <v>2.471295</v>
      </c>
      <c r="V34" s="26">
        <v>2.4731350000000001</v>
      </c>
      <c r="W34" s="26">
        <v>2.4744083333333333</v>
      </c>
      <c r="X34" s="26">
        <v>2.4781533333333332</v>
      </c>
      <c r="Y34" s="26">
        <v>2.4812866666666666</v>
      </c>
      <c r="Z34" s="26">
        <v>2.4771566666666667</v>
      </c>
      <c r="AA34" s="26">
        <v>2.4724399999999997</v>
      </c>
      <c r="AB34" s="26">
        <v>2.4708833333333331</v>
      </c>
      <c r="AC34" s="26">
        <v>2.4687583333333332</v>
      </c>
      <c r="AD34" s="26">
        <v>2.4660683333333333</v>
      </c>
      <c r="AE34" s="26">
        <v>2.4659866666666668</v>
      </c>
      <c r="AG34" s="66">
        <v>0.16666666666666699</v>
      </c>
      <c r="AH34" s="26">
        <v>4.756382258064515</v>
      </c>
      <c r="AI34" s="26">
        <v>4.7639583333333331</v>
      </c>
      <c r="AJ34" s="26">
        <v>4.7675066666666668</v>
      </c>
      <c r="AK34" s="26">
        <v>4.7699649999999991</v>
      </c>
      <c r="AL34" s="26">
        <v>4.7771816666666655</v>
      </c>
      <c r="AM34" s="26">
        <v>4.7832183333333331</v>
      </c>
      <c r="AN34" s="26">
        <v>4.7752583333333343</v>
      </c>
      <c r="AO34" s="26">
        <v>4.7661616666666662</v>
      </c>
      <c r="AP34" s="26">
        <v>4.7631583333333332</v>
      </c>
      <c r="AQ34" s="26">
        <v>4.7590616666666659</v>
      </c>
      <c r="AR34" s="26">
        <v>4.753873333333333</v>
      </c>
      <c r="AS34" s="26">
        <v>4.7537116666666659</v>
      </c>
    </row>
    <row r="35" spans="4:45" ht="15.75" thickBot="1" x14ac:dyDescent="0.3">
      <c r="D35" s="66">
        <v>0.20833333333333301</v>
      </c>
      <c r="E35" s="26">
        <v>2.1355080645161286</v>
      </c>
      <c r="F35" s="26">
        <v>2.1386349999999994</v>
      </c>
      <c r="G35" s="26">
        <v>2.1405483333333333</v>
      </c>
      <c r="H35" s="26">
        <v>2.1419449999999993</v>
      </c>
      <c r="I35" s="26">
        <v>2.1434566666666663</v>
      </c>
      <c r="J35" s="26">
        <v>2.144415</v>
      </c>
      <c r="K35" s="26">
        <v>2.1430833333333337</v>
      </c>
      <c r="L35" s="26">
        <v>2.1412166666666663</v>
      </c>
      <c r="M35" s="26">
        <v>2.1400416666666664</v>
      </c>
      <c r="N35" s="26">
        <v>2.13835</v>
      </c>
      <c r="O35" s="26">
        <v>2.136145</v>
      </c>
      <c r="P35" s="26">
        <v>2.1342066666666666</v>
      </c>
      <c r="S35" s="66">
        <v>0.20833333333333301</v>
      </c>
      <c r="T35" s="26">
        <v>2.1355080645161286</v>
      </c>
      <c r="U35" s="26">
        <v>2.1386349999999994</v>
      </c>
      <c r="V35" s="26">
        <v>2.1405483333333333</v>
      </c>
      <c r="W35" s="26">
        <v>2.1419449999999993</v>
      </c>
      <c r="X35" s="26">
        <v>2.1434566666666663</v>
      </c>
      <c r="Y35" s="26">
        <v>2.144415</v>
      </c>
      <c r="Z35" s="26">
        <v>2.1430833333333337</v>
      </c>
      <c r="AA35" s="26">
        <v>2.1412166666666663</v>
      </c>
      <c r="AB35" s="26">
        <v>2.1400416666666664</v>
      </c>
      <c r="AC35" s="26">
        <v>2.13835</v>
      </c>
      <c r="AD35" s="26">
        <v>2.136145</v>
      </c>
      <c r="AE35" s="26">
        <v>2.1342066666666666</v>
      </c>
      <c r="AG35" s="66">
        <v>0.20833333333333301</v>
      </c>
      <c r="AH35" s="26">
        <v>4.1166435483870973</v>
      </c>
      <c r="AI35" s="26">
        <v>4.1226700000000003</v>
      </c>
      <c r="AJ35" s="26">
        <v>4.126358333333334</v>
      </c>
      <c r="AK35" s="26">
        <v>4.129055000000001</v>
      </c>
      <c r="AL35" s="26">
        <v>4.1319666666666679</v>
      </c>
      <c r="AM35" s="26">
        <v>4.1338150000000011</v>
      </c>
      <c r="AN35" s="26">
        <v>4.1312450000000007</v>
      </c>
      <c r="AO35" s="26">
        <v>4.1276433333333342</v>
      </c>
      <c r="AP35" s="26">
        <v>4.1253750000000009</v>
      </c>
      <c r="AQ35" s="26">
        <v>4.122113333333334</v>
      </c>
      <c r="AR35" s="26">
        <v>4.1178600000000003</v>
      </c>
      <c r="AS35" s="26">
        <v>4.1141266666666674</v>
      </c>
    </row>
    <row r="36" spans="4:45" ht="15.75" thickBot="1" x14ac:dyDescent="0.3">
      <c r="D36" s="66">
        <v>0.25</v>
      </c>
      <c r="E36" s="26">
        <v>1.8211935483870965</v>
      </c>
      <c r="F36" s="26">
        <v>1.8235933333333336</v>
      </c>
      <c r="G36" s="26">
        <v>1.825196666666667</v>
      </c>
      <c r="H36" s="26">
        <v>1.8264</v>
      </c>
      <c r="I36" s="26">
        <v>1.8273533333333334</v>
      </c>
      <c r="J36" s="26">
        <v>1.827876666666667</v>
      </c>
      <c r="K36" s="26">
        <v>1.8273866666666667</v>
      </c>
      <c r="L36" s="26">
        <v>1.8264583333333333</v>
      </c>
      <c r="M36" s="26">
        <v>1.8256483333333331</v>
      </c>
      <c r="N36" s="26">
        <v>1.8244366666666667</v>
      </c>
      <c r="O36" s="26">
        <v>1.8228199999999999</v>
      </c>
      <c r="P36" s="26">
        <v>1.8210916666666666</v>
      </c>
      <c r="S36" s="66">
        <v>0.25</v>
      </c>
      <c r="T36" s="26">
        <v>1.8211935483870965</v>
      </c>
      <c r="U36" s="26">
        <v>1.8235933333333336</v>
      </c>
      <c r="V36" s="26">
        <v>1.825196666666667</v>
      </c>
      <c r="W36" s="26">
        <v>1.8264</v>
      </c>
      <c r="X36" s="26">
        <v>1.8273533333333334</v>
      </c>
      <c r="Y36" s="26">
        <v>1.827876666666667</v>
      </c>
      <c r="Z36" s="26">
        <v>1.8273866666666667</v>
      </c>
      <c r="AA36" s="26">
        <v>1.8264583333333333</v>
      </c>
      <c r="AB36" s="26">
        <v>1.8256483333333331</v>
      </c>
      <c r="AC36" s="26">
        <v>1.8244366666666667</v>
      </c>
      <c r="AD36" s="26">
        <v>1.8228199999999999</v>
      </c>
      <c r="AE36" s="26">
        <v>1.8210916666666666</v>
      </c>
      <c r="AG36" s="66">
        <v>0.25</v>
      </c>
      <c r="AH36" s="26">
        <v>3.5107290322580642</v>
      </c>
      <c r="AI36" s="26">
        <v>3.5153549999999996</v>
      </c>
      <c r="AJ36" s="26">
        <v>3.5184483333333327</v>
      </c>
      <c r="AK36" s="26">
        <v>3.520764999999999</v>
      </c>
      <c r="AL36" s="26">
        <v>3.5226049999999995</v>
      </c>
      <c r="AM36" s="26">
        <v>3.5236149999999995</v>
      </c>
      <c r="AN36" s="26">
        <v>3.5226716666666666</v>
      </c>
      <c r="AO36" s="26">
        <v>3.5208833333333334</v>
      </c>
      <c r="AP36" s="26">
        <v>3.519321666666666</v>
      </c>
      <c r="AQ36" s="26">
        <v>3.5169849999999991</v>
      </c>
      <c r="AR36" s="26">
        <v>3.5138716666666663</v>
      </c>
      <c r="AS36" s="26">
        <v>3.5105416666666658</v>
      </c>
    </row>
    <row r="37" spans="4:45" ht="15.75" thickBot="1" x14ac:dyDescent="0.3">
      <c r="D37" s="66">
        <v>0.29166666666666702</v>
      </c>
      <c r="E37" s="26">
        <v>1.7197919354838709</v>
      </c>
      <c r="F37" s="26">
        <v>1.7206783333333333</v>
      </c>
      <c r="G37" s="26">
        <v>1.7213566666666666</v>
      </c>
      <c r="H37" s="26">
        <v>1.7216483333333337</v>
      </c>
      <c r="I37" s="26">
        <v>1.7179833333333334</v>
      </c>
      <c r="J37" s="26">
        <v>1.7139183333333334</v>
      </c>
      <c r="K37" s="26">
        <v>1.7165383333333335</v>
      </c>
      <c r="L37" s="26">
        <v>1.7187400000000004</v>
      </c>
      <c r="M37" s="26">
        <v>1.7170933333333336</v>
      </c>
      <c r="N37" s="26">
        <v>1.7150566666666667</v>
      </c>
      <c r="O37" s="26">
        <v>1.7126333333333332</v>
      </c>
      <c r="P37" s="26">
        <v>1.7064549999999998</v>
      </c>
      <c r="S37" s="66">
        <v>0.29166666666666702</v>
      </c>
      <c r="T37" s="26">
        <v>1.7197919354838709</v>
      </c>
      <c r="U37" s="26">
        <v>1.7206783333333333</v>
      </c>
      <c r="V37" s="26">
        <v>1.7213566666666666</v>
      </c>
      <c r="W37" s="26">
        <v>1.7216483333333337</v>
      </c>
      <c r="X37" s="26">
        <v>1.7179833333333334</v>
      </c>
      <c r="Y37" s="26">
        <v>1.7139183333333334</v>
      </c>
      <c r="Z37" s="26">
        <v>1.7165383333333335</v>
      </c>
      <c r="AA37" s="26">
        <v>1.7187400000000004</v>
      </c>
      <c r="AB37" s="26">
        <v>1.7170933333333336</v>
      </c>
      <c r="AC37" s="26">
        <v>1.7150566666666667</v>
      </c>
      <c r="AD37" s="26">
        <v>1.7126333333333332</v>
      </c>
      <c r="AE37" s="26">
        <v>1.7064549999999998</v>
      </c>
      <c r="AG37" s="66">
        <v>0.29166666666666702</v>
      </c>
      <c r="AH37" s="26">
        <v>3.3152564516129024</v>
      </c>
      <c r="AI37" s="26">
        <v>3.3169666666666653</v>
      </c>
      <c r="AJ37" s="26">
        <v>3.318274999999999</v>
      </c>
      <c r="AK37" s="26">
        <v>3.3188333333333322</v>
      </c>
      <c r="AL37" s="26">
        <v>3.3117666666666654</v>
      </c>
      <c r="AM37" s="26">
        <v>3.3039299999999989</v>
      </c>
      <c r="AN37" s="26">
        <v>3.3089799999999987</v>
      </c>
      <c r="AO37" s="26">
        <v>3.3132249999999996</v>
      </c>
      <c r="AP37" s="26">
        <v>3.3100499999999999</v>
      </c>
      <c r="AQ37" s="26">
        <v>3.3061266666666662</v>
      </c>
      <c r="AR37" s="26">
        <v>3.3014566666666663</v>
      </c>
      <c r="AS37" s="26">
        <v>3.2895449999999995</v>
      </c>
    </row>
    <row r="38" spans="4:45" ht="15.75" thickBot="1" x14ac:dyDescent="0.3">
      <c r="D38" s="66">
        <v>0.33333333333333298</v>
      </c>
      <c r="E38" s="26">
        <v>1.4611822580645166</v>
      </c>
      <c r="F38" s="26">
        <v>1.4594183333333339</v>
      </c>
      <c r="G38" s="26">
        <v>1.460091666666667</v>
      </c>
      <c r="H38" s="26">
        <v>1.4605800000000004</v>
      </c>
      <c r="I38" s="26">
        <v>1.4500183333333334</v>
      </c>
      <c r="J38" s="26">
        <v>1.4392649999999998</v>
      </c>
      <c r="K38" s="26">
        <v>1.4498783333333334</v>
      </c>
      <c r="L38" s="26">
        <v>1.4603216666666667</v>
      </c>
      <c r="M38" s="26">
        <v>1.4598849999999999</v>
      </c>
      <c r="N38" s="26">
        <v>1.4592633333333331</v>
      </c>
      <c r="O38" s="26">
        <v>1.4584583333333332</v>
      </c>
      <c r="P38" s="26">
        <v>1.4467066666666664</v>
      </c>
      <c r="S38" s="66">
        <v>0.33333333333333298</v>
      </c>
      <c r="T38" s="26">
        <v>1.4611822580645166</v>
      </c>
      <c r="U38" s="26">
        <v>1.4594183333333339</v>
      </c>
      <c r="V38" s="26">
        <v>1.460091666666667</v>
      </c>
      <c r="W38" s="26">
        <v>1.4605800000000004</v>
      </c>
      <c r="X38" s="26">
        <v>1.4500183333333334</v>
      </c>
      <c r="Y38" s="26">
        <v>1.4392649999999998</v>
      </c>
      <c r="Z38" s="26">
        <v>1.4498783333333334</v>
      </c>
      <c r="AA38" s="26">
        <v>1.4603216666666667</v>
      </c>
      <c r="AB38" s="26">
        <v>1.4598849999999999</v>
      </c>
      <c r="AC38" s="26">
        <v>1.4592633333333331</v>
      </c>
      <c r="AD38" s="26">
        <v>1.4584583333333332</v>
      </c>
      <c r="AE38" s="26">
        <v>1.4467066666666664</v>
      </c>
      <c r="AG38" s="66">
        <v>0.33333333333333298</v>
      </c>
      <c r="AH38" s="26">
        <v>2.8167612903225807</v>
      </c>
      <c r="AI38" s="26">
        <v>2.8133633333333332</v>
      </c>
      <c r="AJ38" s="26">
        <v>2.814658333333333</v>
      </c>
      <c r="AK38" s="26">
        <v>2.8155983333333334</v>
      </c>
      <c r="AL38" s="26">
        <v>2.7952416666666666</v>
      </c>
      <c r="AM38" s="26">
        <v>2.7745166666666661</v>
      </c>
      <c r="AN38" s="26">
        <v>2.7949783333333329</v>
      </c>
      <c r="AO38" s="26">
        <v>2.8151116666666662</v>
      </c>
      <c r="AP38" s="26">
        <v>2.81427</v>
      </c>
      <c r="AQ38" s="26">
        <v>2.8130699999999993</v>
      </c>
      <c r="AR38" s="26">
        <v>2.8115133333333331</v>
      </c>
      <c r="AS38" s="26">
        <v>2.7888533333333339</v>
      </c>
    </row>
    <row r="39" spans="4:45" ht="15.75" thickBot="1" x14ac:dyDescent="0.3">
      <c r="D39" s="66">
        <v>0.375</v>
      </c>
      <c r="E39" s="26">
        <v>0.87551612903225828</v>
      </c>
      <c r="F39" s="26">
        <v>0.87601333333333353</v>
      </c>
      <c r="G39" s="26">
        <v>0.87692500000000018</v>
      </c>
      <c r="H39" s="26">
        <v>0.87790666666666672</v>
      </c>
      <c r="I39" s="26">
        <v>0.8801000000000001</v>
      </c>
      <c r="J39" s="26">
        <v>0.88235500000000011</v>
      </c>
      <c r="K39" s="26">
        <v>0.88234500000000016</v>
      </c>
      <c r="L39" s="26">
        <v>0.88238499999999997</v>
      </c>
      <c r="M39" s="26">
        <v>0.88370500000000007</v>
      </c>
      <c r="N39" s="26">
        <v>0.88509166666666661</v>
      </c>
      <c r="O39" s="26">
        <v>0.88654333333333335</v>
      </c>
      <c r="P39" s="26">
        <v>0.88915499999999992</v>
      </c>
      <c r="S39" s="66">
        <v>0.375</v>
      </c>
      <c r="T39" s="26">
        <v>0.87551612903225828</v>
      </c>
      <c r="U39" s="26">
        <v>0.87601333333333353</v>
      </c>
      <c r="V39" s="26">
        <v>0.87692500000000018</v>
      </c>
      <c r="W39" s="26">
        <v>0.87790666666666672</v>
      </c>
      <c r="X39" s="26">
        <v>0.8801000000000001</v>
      </c>
      <c r="Y39" s="26">
        <v>0.88235500000000011</v>
      </c>
      <c r="Z39" s="26">
        <v>0.88234500000000016</v>
      </c>
      <c r="AA39" s="26">
        <v>0.88238499999999997</v>
      </c>
      <c r="AB39" s="26">
        <v>0.88370500000000007</v>
      </c>
      <c r="AC39" s="26">
        <v>0.88509166666666661</v>
      </c>
      <c r="AD39" s="26">
        <v>0.88654333333333335</v>
      </c>
      <c r="AE39" s="26">
        <v>0.88915499999999992</v>
      </c>
      <c r="AG39" s="66">
        <v>0.375</v>
      </c>
      <c r="AH39" s="26">
        <v>1.6877387096774192</v>
      </c>
      <c r="AI39" s="26">
        <v>1.6886966666666665</v>
      </c>
      <c r="AJ39" s="26">
        <v>1.6904566666666665</v>
      </c>
      <c r="AK39" s="26">
        <v>1.6923466666666667</v>
      </c>
      <c r="AL39" s="26">
        <v>1.696571666666667</v>
      </c>
      <c r="AM39" s="26">
        <v>1.7009150000000004</v>
      </c>
      <c r="AN39" s="26">
        <v>1.7008933333333336</v>
      </c>
      <c r="AO39" s="26">
        <v>1.7009683333333332</v>
      </c>
      <c r="AP39" s="26">
        <v>1.7035083333333334</v>
      </c>
      <c r="AQ39" s="26">
        <v>1.7061800000000003</v>
      </c>
      <c r="AR39" s="26">
        <v>1.7089800000000002</v>
      </c>
      <c r="AS39" s="26">
        <v>1.7140133333333334</v>
      </c>
    </row>
    <row r="40" spans="4:45" ht="15.75" thickBot="1" x14ac:dyDescent="0.3">
      <c r="D40" s="66">
        <v>0.41666666666666702</v>
      </c>
      <c r="E40" s="26">
        <v>0.71496129032258049</v>
      </c>
      <c r="F40" s="26">
        <v>0.71790833333333315</v>
      </c>
      <c r="G40" s="26">
        <v>0.71793999999999991</v>
      </c>
      <c r="H40" s="26">
        <v>0.71790666666666658</v>
      </c>
      <c r="I40" s="26">
        <v>0.7279433333333335</v>
      </c>
      <c r="J40" s="26">
        <v>0.73789333333333351</v>
      </c>
      <c r="K40" s="26">
        <v>0.72723000000000015</v>
      </c>
      <c r="L40" s="26">
        <v>0.71647833333333333</v>
      </c>
      <c r="M40" s="26">
        <v>0.71612166666666655</v>
      </c>
      <c r="N40" s="26">
        <v>0.71570166666666657</v>
      </c>
      <c r="O40" s="26">
        <v>0.7152166666666665</v>
      </c>
      <c r="P40" s="26">
        <v>0.72468166666666656</v>
      </c>
      <c r="S40" s="66">
        <v>0.41666666666666702</v>
      </c>
      <c r="T40" s="26">
        <v>0.71496129032258049</v>
      </c>
      <c r="U40" s="26">
        <v>0.71790833333333315</v>
      </c>
      <c r="V40" s="26">
        <v>0.71793999999999991</v>
      </c>
      <c r="W40" s="26">
        <v>0.71790666666666658</v>
      </c>
      <c r="X40" s="26">
        <v>0.7279433333333335</v>
      </c>
      <c r="Y40" s="26">
        <v>0.73789333333333351</v>
      </c>
      <c r="Z40" s="26">
        <v>0.72723000000000015</v>
      </c>
      <c r="AA40" s="26">
        <v>0.71647833333333333</v>
      </c>
      <c r="AB40" s="26">
        <v>0.71612166666666655</v>
      </c>
      <c r="AC40" s="26">
        <v>0.71570166666666657</v>
      </c>
      <c r="AD40" s="26">
        <v>0.7152166666666665</v>
      </c>
      <c r="AE40" s="26">
        <v>0.72468166666666656</v>
      </c>
      <c r="AG40" s="66">
        <v>0.41666666666666702</v>
      </c>
      <c r="AH40" s="26">
        <v>1.378233870967742</v>
      </c>
      <c r="AI40" s="26">
        <v>1.3839166666666667</v>
      </c>
      <c r="AJ40" s="26">
        <v>1.3839783333333331</v>
      </c>
      <c r="AK40" s="26">
        <v>1.3839133333333331</v>
      </c>
      <c r="AL40" s="26">
        <v>1.4032633333333331</v>
      </c>
      <c r="AM40" s="26">
        <v>1.4224416666666664</v>
      </c>
      <c r="AN40" s="26">
        <v>1.4018866666666663</v>
      </c>
      <c r="AO40" s="26">
        <v>1.3811616666666666</v>
      </c>
      <c r="AP40" s="26">
        <v>1.3804749999999999</v>
      </c>
      <c r="AQ40" s="26">
        <v>1.3796666666666664</v>
      </c>
      <c r="AR40" s="26">
        <v>1.3787316666666665</v>
      </c>
      <c r="AS40" s="26">
        <v>1.3969766666666665</v>
      </c>
    </row>
    <row r="41" spans="4:45" ht="15.75" thickBot="1" x14ac:dyDescent="0.3">
      <c r="D41" s="66">
        <v>0.45833333333333298</v>
      </c>
      <c r="E41" s="26">
        <v>0.68775645161290311</v>
      </c>
      <c r="F41" s="26">
        <v>0.69133000000000011</v>
      </c>
      <c r="G41" s="26">
        <v>0.69109833333333337</v>
      </c>
      <c r="H41" s="26">
        <v>0.69077500000000003</v>
      </c>
      <c r="I41" s="26">
        <v>0.70301999999999998</v>
      </c>
      <c r="J41" s="26">
        <v>0.71514999999999995</v>
      </c>
      <c r="K41" s="26">
        <v>0.70165500000000003</v>
      </c>
      <c r="L41" s="26">
        <v>0.68802666666666679</v>
      </c>
      <c r="M41" s="26">
        <v>0.68724166666666675</v>
      </c>
      <c r="N41" s="26">
        <v>0.686365</v>
      </c>
      <c r="O41" s="26">
        <v>0.68539499999999998</v>
      </c>
      <c r="P41" s="26">
        <v>0.69687999999999994</v>
      </c>
      <c r="S41" s="66">
        <v>0.45833333333333298</v>
      </c>
      <c r="T41" s="26">
        <v>0.68775645161290311</v>
      </c>
      <c r="U41" s="26">
        <v>0.69133000000000011</v>
      </c>
      <c r="V41" s="26">
        <v>0.69109833333333337</v>
      </c>
      <c r="W41" s="26">
        <v>0.69077500000000003</v>
      </c>
      <c r="X41" s="26">
        <v>0.70301999999999998</v>
      </c>
      <c r="Y41" s="26">
        <v>0.71514999999999995</v>
      </c>
      <c r="Z41" s="26">
        <v>0.70165500000000003</v>
      </c>
      <c r="AA41" s="26">
        <v>0.68802666666666679</v>
      </c>
      <c r="AB41" s="26">
        <v>0.68724166666666675</v>
      </c>
      <c r="AC41" s="26">
        <v>0.686365</v>
      </c>
      <c r="AD41" s="26">
        <v>0.68539499999999998</v>
      </c>
      <c r="AE41" s="26">
        <v>0.69687999999999994</v>
      </c>
      <c r="AG41" s="66">
        <v>0.45833333333333298</v>
      </c>
      <c r="AH41" s="26">
        <v>1.3257790322580647</v>
      </c>
      <c r="AI41" s="26">
        <v>1.3326683333333336</v>
      </c>
      <c r="AJ41" s="26">
        <v>1.3322216666666666</v>
      </c>
      <c r="AK41" s="26">
        <v>1.3315966666666665</v>
      </c>
      <c r="AL41" s="26">
        <v>1.3552033333333331</v>
      </c>
      <c r="AM41" s="26">
        <v>1.3785866666666664</v>
      </c>
      <c r="AN41" s="26">
        <v>1.3525716666666661</v>
      </c>
      <c r="AO41" s="26">
        <v>1.3262983333333327</v>
      </c>
      <c r="AP41" s="26">
        <v>1.3247866666666661</v>
      </c>
      <c r="AQ41" s="26">
        <v>1.3230949999999995</v>
      </c>
      <c r="AR41" s="26">
        <v>1.321228333333333</v>
      </c>
      <c r="AS41" s="26">
        <v>1.3433733333333331</v>
      </c>
    </row>
    <row r="42" spans="4:45" ht="15.75" thickBot="1" x14ac:dyDescent="0.3">
      <c r="D42" s="66">
        <v>0.5</v>
      </c>
      <c r="E42" s="26">
        <v>0.70766774193548421</v>
      </c>
      <c r="F42" s="26">
        <v>0.71194500000000027</v>
      </c>
      <c r="G42" s="26">
        <v>0.71171166666666685</v>
      </c>
      <c r="H42" s="26">
        <v>0.71138166666666691</v>
      </c>
      <c r="I42" s="26">
        <v>0.7258366666666668</v>
      </c>
      <c r="J42" s="26">
        <v>0.74013500000000021</v>
      </c>
      <c r="K42" s="26">
        <v>0.72389166666666693</v>
      </c>
      <c r="L42" s="26">
        <v>0.70750333333333348</v>
      </c>
      <c r="M42" s="26">
        <v>0.70667833333333341</v>
      </c>
      <c r="N42" s="26">
        <v>0.70575333333333357</v>
      </c>
      <c r="O42" s="26">
        <v>0.70473166666666687</v>
      </c>
      <c r="P42" s="26">
        <v>0.71817166666666676</v>
      </c>
      <c r="S42" s="66">
        <v>0.5</v>
      </c>
      <c r="T42" s="26">
        <v>0.70766774193548421</v>
      </c>
      <c r="U42" s="26">
        <v>0.71194500000000027</v>
      </c>
      <c r="V42" s="26">
        <v>0.71171166666666685</v>
      </c>
      <c r="W42" s="26">
        <v>0.71138166666666691</v>
      </c>
      <c r="X42" s="26">
        <v>0.7258366666666668</v>
      </c>
      <c r="Y42" s="26">
        <v>0.74013500000000021</v>
      </c>
      <c r="Z42" s="26">
        <v>0.72389166666666693</v>
      </c>
      <c r="AA42" s="26">
        <v>0.70750333333333348</v>
      </c>
      <c r="AB42" s="26">
        <v>0.70667833333333341</v>
      </c>
      <c r="AC42" s="26">
        <v>0.70575333333333357</v>
      </c>
      <c r="AD42" s="26">
        <v>0.70473166666666687</v>
      </c>
      <c r="AE42" s="26">
        <v>0.71817166666666676</v>
      </c>
      <c r="AG42" s="66">
        <v>0.5</v>
      </c>
      <c r="AH42" s="26">
        <v>1.3641903225806449</v>
      </c>
      <c r="AI42" s="26">
        <v>1.3724349999999996</v>
      </c>
      <c r="AJ42" s="26">
        <v>1.3719849999999998</v>
      </c>
      <c r="AK42" s="26">
        <v>1.3713466666666663</v>
      </c>
      <c r="AL42" s="26">
        <v>1.399206666666666</v>
      </c>
      <c r="AM42" s="26">
        <v>1.4267749999999995</v>
      </c>
      <c r="AN42" s="26">
        <v>1.3954616666666666</v>
      </c>
      <c r="AO42" s="26">
        <v>1.3638699999999997</v>
      </c>
      <c r="AP42" s="26">
        <v>1.3622799999999997</v>
      </c>
      <c r="AQ42" s="26">
        <v>1.3604983333333334</v>
      </c>
      <c r="AR42" s="26">
        <v>1.3585250000000002</v>
      </c>
      <c r="AS42" s="26">
        <v>1.3844300000000003</v>
      </c>
    </row>
    <row r="43" spans="4:45" ht="15.75" thickBot="1" x14ac:dyDescent="0.3">
      <c r="D43" s="66">
        <v>0.54166666666666696</v>
      </c>
      <c r="E43" s="26">
        <v>0.79739032258064513</v>
      </c>
      <c r="F43" s="26">
        <v>0.80220833333333319</v>
      </c>
      <c r="G43" s="26">
        <v>0.80200999999999989</v>
      </c>
      <c r="H43" s="26">
        <v>0.80169999999999997</v>
      </c>
      <c r="I43" s="26">
        <v>0.81790166666666642</v>
      </c>
      <c r="J43" s="26">
        <v>0.83392999999999995</v>
      </c>
      <c r="K43" s="26">
        <v>0.81572833333333317</v>
      </c>
      <c r="L43" s="26">
        <v>0.7973849999999999</v>
      </c>
      <c r="M43" s="26">
        <v>0.79652666666666661</v>
      </c>
      <c r="N43" s="26">
        <v>0.79555833333333337</v>
      </c>
      <c r="O43" s="26">
        <v>0.79448333333333354</v>
      </c>
      <c r="P43" s="26">
        <v>0.80953833333333347</v>
      </c>
      <c r="S43" s="66">
        <v>0.54166666666666696</v>
      </c>
      <c r="T43" s="26">
        <v>0.79739032258064513</v>
      </c>
      <c r="U43" s="26">
        <v>0.80220833333333319</v>
      </c>
      <c r="V43" s="26">
        <v>0.80200999999999989</v>
      </c>
      <c r="W43" s="26">
        <v>0.80169999999999997</v>
      </c>
      <c r="X43" s="26">
        <v>0.81790166666666642</v>
      </c>
      <c r="Y43" s="26">
        <v>0.83392999999999995</v>
      </c>
      <c r="Z43" s="26">
        <v>0.81572833333333317</v>
      </c>
      <c r="AA43" s="26">
        <v>0.7973849999999999</v>
      </c>
      <c r="AB43" s="26">
        <v>0.79652666666666661</v>
      </c>
      <c r="AC43" s="26">
        <v>0.79555833333333337</v>
      </c>
      <c r="AD43" s="26">
        <v>0.79448333333333354</v>
      </c>
      <c r="AE43" s="26">
        <v>0.80953833333333347</v>
      </c>
      <c r="AG43" s="66">
        <v>0.54166666666666696</v>
      </c>
      <c r="AH43" s="26">
        <v>1.5371580645161285</v>
      </c>
      <c r="AI43" s="26">
        <v>1.5464466666666667</v>
      </c>
      <c r="AJ43" s="26">
        <v>1.5460649999999998</v>
      </c>
      <c r="AK43" s="26">
        <v>1.5454716666666664</v>
      </c>
      <c r="AL43" s="26">
        <v>1.5767016666666664</v>
      </c>
      <c r="AM43" s="26">
        <v>1.6076016666666666</v>
      </c>
      <c r="AN43" s="26">
        <v>1.5725149999999997</v>
      </c>
      <c r="AO43" s="26">
        <v>1.5371533333333329</v>
      </c>
      <c r="AP43" s="26">
        <v>1.5355016666666665</v>
      </c>
      <c r="AQ43" s="26">
        <v>1.5336399999999997</v>
      </c>
      <c r="AR43" s="26">
        <v>1.5315633333333332</v>
      </c>
      <c r="AS43" s="26">
        <v>1.5605816666666665</v>
      </c>
    </row>
    <row r="44" spans="4:45" ht="15.75" thickBot="1" x14ac:dyDescent="0.3">
      <c r="D44" s="66">
        <v>0.58333333333333304</v>
      </c>
      <c r="E44" s="26">
        <v>0.76723064516129014</v>
      </c>
      <c r="F44" s="26">
        <v>0.77127499999999971</v>
      </c>
      <c r="G44" s="26">
        <v>0.77098833333333316</v>
      </c>
      <c r="H44" s="26">
        <v>0.77058333333333306</v>
      </c>
      <c r="I44" s="26">
        <v>0.78431499999999965</v>
      </c>
      <c r="J44" s="26">
        <v>0.79791166666666635</v>
      </c>
      <c r="K44" s="26">
        <v>0.78264999999999985</v>
      </c>
      <c r="L44" s="26">
        <v>0.76726166666666662</v>
      </c>
      <c r="M44" s="26">
        <v>0.7662633333333333</v>
      </c>
      <c r="N44" s="26">
        <v>0.76514333333333329</v>
      </c>
      <c r="O44" s="26">
        <v>0.76390499999999995</v>
      </c>
      <c r="P44" s="26">
        <v>0.77675499999999997</v>
      </c>
      <c r="S44" s="66">
        <v>0.58333333333333304</v>
      </c>
      <c r="T44" s="26">
        <v>0.76723064516129014</v>
      </c>
      <c r="U44" s="26">
        <v>0.77127499999999971</v>
      </c>
      <c r="V44" s="26">
        <v>0.77098833333333316</v>
      </c>
      <c r="W44" s="26">
        <v>0.77058333333333306</v>
      </c>
      <c r="X44" s="26">
        <v>0.78431499999999965</v>
      </c>
      <c r="Y44" s="26">
        <v>0.79791166666666635</v>
      </c>
      <c r="Z44" s="26">
        <v>0.78264999999999985</v>
      </c>
      <c r="AA44" s="26">
        <v>0.76726166666666662</v>
      </c>
      <c r="AB44" s="26">
        <v>0.7662633333333333</v>
      </c>
      <c r="AC44" s="26">
        <v>0.76514333333333329</v>
      </c>
      <c r="AD44" s="26">
        <v>0.76390499999999995</v>
      </c>
      <c r="AE44" s="26">
        <v>0.77675499999999997</v>
      </c>
      <c r="AG44" s="66">
        <v>0.58333333333333304</v>
      </c>
      <c r="AH44" s="26">
        <v>1.4790225806451616</v>
      </c>
      <c r="AI44" s="26">
        <v>1.4868183333333334</v>
      </c>
      <c r="AJ44" s="26">
        <v>1.4862666666666668</v>
      </c>
      <c r="AK44" s="26">
        <v>1.4854850000000004</v>
      </c>
      <c r="AL44" s="26">
        <v>1.5119550000000004</v>
      </c>
      <c r="AM44" s="26">
        <v>1.5381650000000002</v>
      </c>
      <c r="AN44" s="26">
        <v>1.5087433333333335</v>
      </c>
      <c r="AO44" s="26">
        <v>1.479076666666667</v>
      </c>
      <c r="AP44" s="26">
        <v>1.4771483333333335</v>
      </c>
      <c r="AQ44" s="26">
        <v>1.4749916666666669</v>
      </c>
      <c r="AR44" s="26">
        <v>1.4726050000000004</v>
      </c>
      <c r="AS44" s="26">
        <v>1.4973733333333337</v>
      </c>
    </row>
    <row r="45" spans="4:45" ht="15.75" thickBot="1" x14ac:dyDescent="0.3">
      <c r="D45" s="66">
        <v>0.625</v>
      </c>
      <c r="E45" s="26">
        <v>0.7297451612903223</v>
      </c>
      <c r="F45" s="26">
        <v>0.73259666666666645</v>
      </c>
      <c r="G45" s="26">
        <v>0.73214999999999997</v>
      </c>
      <c r="H45" s="26">
        <v>0.73156333333333334</v>
      </c>
      <c r="I45" s="26">
        <v>0.74054166666666676</v>
      </c>
      <c r="J45" s="26">
        <v>0.74936833333333319</v>
      </c>
      <c r="K45" s="26">
        <v>0.73851833333333317</v>
      </c>
      <c r="L45" s="26">
        <v>0.72751500000000002</v>
      </c>
      <c r="M45" s="26">
        <v>0.72623166666666672</v>
      </c>
      <c r="N45" s="26">
        <v>0.72481000000000007</v>
      </c>
      <c r="O45" s="26">
        <v>0.72325000000000006</v>
      </c>
      <c r="P45" s="26">
        <v>0.73124000000000011</v>
      </c>
      <c r="S45" s="66">
        <v>0.625</v>
      </c>
      <c r="T45" s="26">
        <v>0.7297451612903223</v>
      </c>
      <c r="U45" s="26">
        <v>0.73259666666666645</v>
      </c>
      <c r="V45" s="26">
        <v>0.73214999999999997</v>
      </c>
      <c r="W45" s="26">
        <v>0.73156333333333334</v>
      </c>
      <c r="X45" s="26">
        <v>0.74054166666666676</v>
      </c>
      <c r="Y45" s="26">
        <v>0.74936833333333319</v>
      </c>
      <c r="Z45" s="26">
        <v>0.73851833333333317</v>
      </c>
      <c r="AA45" s="26">
        <v>0.72751500000000002</v>
      </c>
      <c r="AB45" s="26">
        <v>0.72623166666666672</v>
      </c>
      <c r="AC45" s="26">
        <v>0.72481000000000007</v>
      </c>
      <c r="AD45" s="26">
        <v>0.72325000000000006</v>
      </c>
      <c r="AE45" s="26">
        <v>0.73124000000000011</v>
      </c>
      <c r="AG45" s="66">
        <v>0.625</v>
      </c>
      <c r="AH45" s="26">
        <v>1.4067435483870967</v>
      </c>
      <c r="AI45" s="26">
        <v>1.4122416666666666</v>
      </c>
      <c r="AJ45" s="26">
        <v>1.4113866666666663</v>
      </c>
      <c r="AK45" s="26">
        <v>1.4102616666666665</v>
      </c>
      <c r="AL45" s="26">
        <v>1.4275666666666667</v>
      </c>
      <c r="AM45" s="26">
        <v>1.4445799999999998</v>
      </c>
      <c r="AN45" s="26">
        <v>1.4236633333333333</v>
      </c>
      <c r="AO45" s="26">
        <v>1.4024533333333333</v>
      </c>
      <c r="AP45" s="26">
        <v>1.3999816666666665</v>
      </c>
      <c r="AQ45" s="26">
        <v>1.3972416666666667</v>
      </c>
      <c r="AR45" s="26">
        <v>1.3942316666666668</v>
      </c>
      <c r="AS45" s="26">
        <v>1.4096350000000002</v>
      </c>
    </row>
    <row r="46" spans="4:45" ht="15.75" thickBot="1" x14ac:dyDescent="0.3">
      <c r="D46" s="66">
        <v>0.66666666666666696</v>
      </c>
      <c r="E46" s="26">
        <v>0.78134677419354848</v>
      </c>
      <c r="F46" s="26">
        <v>0.78347000000000011</v>
      </c>
      <c r="G46" s="26">
        <v>0.78288500000000016</v>
      </c>
      <c r="H46" s="26">
        <v>0.7821383333333336</v>
      </c>
      <c r="I46" s="26">
        <v>0.78818000000000021</v>
      </c>
      <c r="J46" s="26">
        <v>0.79405833333333353</v>
      </c>
      <c r="K46" s="26">
        <v>0.78587166666666686</v>
      </c>
      <c r="L46" s="26">
        <v>0.77752333333333334</v>
      </c>
      <c r="M46" s="26">
        <v>0.77596333333333345</v>
      </c>
      <c r="N46" s="26">
        <v>0.77424166666666683</v>
      </c>
      <c r="O46" s="26">
        <v>0.77235666666666669</v>
      </c>
      <c r="P46" s="26">
        <v>0.77734333333333339</v>
      </c>
      <c r="S46" s="66">
        <v>0.66666666666666696</v>
      </c>
      <c r="T46" s="26">
        <v>0.78134677419354848</v>
      </c>
      <c r="U46" s="26">
        <v>0.78347000000000011</v>
      </c>
      <c r="V46" s="26">
        <v>0.78288500000000016</v>
      </c>
      <c r="W46" s="26">
        <v>0.7821383333333336</v>
      </c>
      <c r="X46" s="26">
        <v>0.78818000000000021</v>
      </c>
      <c r="Y46" s="26">
        <v>0.79405833333333353</v>
      </c>
      <c r="Z46" s="26">
        <v>0.78587166666666686</v>
      </c>
      <c r="AA46" s="26">
        <v>0.77752333333333334</v>
      </c>
      <c r="AB46" s="26">
        <v>0.77596333333333345</v>
      </c>
      <c r="AC46" s="26">
        <v>0.77424166666666683</v>
      </c>
      <c r="AD46" s="26">
        <v>0.77235666666666669</v>
      </c>
      <c r="AE46" s="26">
        <v>0.77734333333333339</v>
      </c>
      <c r="AG46" s="66">
        <v>0.66666666666666696</v>
      </c>
      <c r="AH46" s="26">
        <v>1.5062112903225804</v>
      </c>
      <c r="AI46" s="26">
        <v>1.5103033333333327</v>
      </c>
      <c r="AJ46" s="26">
        <v>1.5091749999999995</v>
      </c>
      <c r="AK46" s="26">
        <v>1.5077316666666662</v>
      </c>
      <c r="AL46" s="26">
        <v>1.5193766666666662</v>
      </c>
      <c r="AM46" s="26">
        <v>1.5307099999999998</v>
      </c>
      <c r="AN46" s="26">
        <v>1.5149283333333332</v>
      </c>
      <c r="AO46" s="26">
        <v>1.4988349999999999</v>
      </c>
      <c r="AP46" s="26">
        <v>1.4958266666666666</v>
      </c>
      <c r="AQ46" s="26">
        <v>1.4925083333333333</v>
      </c>
      <c r="AR46" s="26">
        <v>1.4888766666666666</v>
      </c>
      <c r="AS46" s="26">
        <v>1.4984883333333334</v>
      </c>
    </row>
    <row r="47" spans="4:45" ht="15.75" thickBot="1" x14ac:dyDescent="0.3">
      <c r="D47" s="66">
        <v>0.70833333333333304</v>
      </c>
      <c r="E47" s="26">
        <v>1.0431048387096771</v>
      </c>
      <c r="F47" s="26">
        <v>1.0445566666666664</v>
      </c>
      <c r="G47" s="26">
        <v>1.0437733333333332</v>
      </c>
      <c r="H47" s="26">
        <v>1.0427666666666664</v>
      </c>
      <c r="I47" s="26">
        <v>1.0453266666666665</v>
      </c>
      <c r="J47" s="26">
        <v>1.0476616666666665</v>
      </c>
      <c r="K47" s="26">
        <v>1.0421616666666667</v>
      </c>
      <c r="L47" s="26">
        <v>1.0364433333333334</v>
      </c>
      <c r="M47" s="26">
        <v>1.0343116666666665</v>
      </c>
      <c r="N47" s="26">
        <v>1.0319533333333333</v>
      </c>
      <c r="O47" s="26">
        <v>1.0293683333333332</v>
      </c>
      <c r="P47" s="26">
        <v>1.0304633333333331</v>
      </c>
      <c r="S47" s="66">
        <v>0.70833333333333304</v>
      </c>
      <c r="T47" s="26">
        <v>1.0431048387096771</v>
      </c>
      <c r="U47" s="26">
        <v>1.0445566666666664</v>
      </c>
      <c r="V47" s="26">
        <v>1.0437733333333332</v>
      </c>
      <c r="W47" s="26">
        <v>1.0427666666666664</v>
      </c>
      <c r="X47" s="26">
        <v>1.0453266666666665</v>
      </c>
      <c r="Y47" s="26">
        <v>1.0476616666666665</v>
      </c>
      <c r="Z47" s="26">
        <v>1.0421616666666667</v>
      </c>
      <c r="AA47" s="26">
        <v>1.0364433333333334</v>
      </c>
      <c r="AB47" s="26">
        <v>1.0343116666666665</v>
      </c>
      <c r="AC47" s="26">
        <v>1.0319533333333333</v>
      </c>
      <c r="AD47" s="26">
        <v>1.0293683333333332</v>
      </c>
      <c r="AE47" s="26">
        <v>1.0304633333333331</v>
      </c>
      <c r="AG47" s="66">
        <v>0.70833333333333304</v>
      </c>
      <c r="AH47" s="26">
        <v>2.0108145161290323</v>
      </c>
      <c r="AI47" s="26">
        <v>2.0136133333333333</v>
      </c>
      <c r="AJ47" s="26">
        <v>2.0121083333333334</v>
      </c>
      <c r="AK47" s="26">
        <v>2.0101666666666662</v>
      </c>
      <c r="AL47" s="26">
        <v>2.0150999999999999</v>
      </c>
      <c r="AM47" s="26">
        <v>2.0195983333333332</v>
      </c>
      <c r="AN47" s="26">
        <v>2.0089949999999996</v>
      </c>
      <c r="AO47" s="26">
        <v>1.9979683333333331</v>
      </c>
      <c r="AP47" s="26">
        <v>1.9938566666666666</v>
      </c>
      <c r="AQ47" s="26">
        <v>1.9893099999999999</v>
      </c>
      <c r="AR47" s="26">
        <v>1.984328333333333</v>
      </c>
      <c r="AS47" s="26">
        <v>1.9864399999999998</v>
      </c>
    </row>
    <row r="48" spans="4:45" ht="15.75" thickBot="1" x14ac:dyDescent="0.3">
      <c r="D48" s="66">
        <v>0.75</v>
      </c>
      <c r="E48" s="26">
        <v>1.2413000000000001</v>
      </c>
      <c r="F48" s="26">
        <v>1.2418533333333335</v>
      </c>
      <c r="G48" s="26">
        <v>1.2406483333333336</v>
      </c>
      <c r="H48" s="26">
        <v>1.2391783333333337</v>
      </c>
      <c r="I48" s="26">
        <v>1.2373966666666667</v>
      </c>
      <c r="J48" s="26">
        <v>1.2353083333333335</v>
      </c>
      <c r="K48" s="26">
        <v>1.2324133333333334</v>
      </c>
      <c r="L48" s="26">
        <v>1.2292516666666666</v>
      </c>
      <c r="M48" s="26">
        <v>1.2264466666666665</v>
      </c>
      <c r="N48" s="26">
        <v>1.2233749999999997</v>
      </c>
      <c r="O48" s="26">
        <v>1.2200383333333327</v>
      </c>
      <c r="P48" s="26">
        <v>1.2162333333333331</v>
      </c>
      <c r="S48" s="66">
        <v>0.75</v>
      </c>
      <c r="T48" s="26">
        <v>1.2413000000000001</v>
      </c>
      <c r="U48" s="26">
        <v>1.2418533333333335</v>
      </c>
      <c r="V48" s="26">
        <v>1.2406483333333336</v>
      </c>
      <c r="W48" s="26">
        <v>1.2391783333333337</v>
      </c>
      <c r="X48" s="26">
        <v>1.2373966666666667</v>
      </c>
      <c r="Y48" s="26">
        <v>1.2353083333333335</v>
      </c>
      <c r="Z48" s="26">
        <v>1.2324133333333334</v>
      </c>
      <c r="AA48" s="26">
        <v>1.2292516666666666</v>
      </c>
      <c r="AB48" s="26">
        <v>1.2264466666666665</v>
      </c>
      <c r="AC48" s="26">
        <v>1.2233749999999997</v>
      </c>
      <c r="AD48" s="26">
        <v>1.2200383333333327</v>
      </c>
      <c r="AE48" s="26">
        <v>1.2162333333333331</v>
      </c>
      <c r="AG48" s="66">
        <v>0.75</v>
      </c>
      <c r="AH48" s="26">
        <v>2.3928725806451605</v>
      </c>
      <c r="AI48" s="26">
        <v>2.3939383333333328</v>
      </c>
      <c r="AJ48" s="26">
        <v>2.3916183333333332</v>
      </c>
      <c r="AK48" s="26">
        <v>2.3887833333333339</v>
      </c>
      <c r="AL48" s="26">
        <v>2.385348333333333</v>
      </c>
      <c r="AM48" s="26">
        <v>2.381323333333333</v>
      </c>
      <c r="AN48" s="26">
        <v>2.3757433333333324</v>
      </c>
      <c r="AO48" s="26">
        <v>2.3696483333333327</v>
      </c>
      <c r="AP48" s="26">
        <v>2.3642433333333335</v>
      </c>
      <c r="AQ48" s="26">
        <v>2.3583233333333333</v>
      </c>
      <c r="AR48" s="26">
        <v>2.3518883333333331</v>
      </c>
      <c r="AS48" s="26">
        <v>2.3445516666666668</v>
      </c>
    </row>
    <row r="49" spans="4:45" ht="15.75" thickBot="1" x14ac:dyDescent="0.3">
      <c r="D49" s="66">
        <v>0.79166666666666696</v>
      </c>
      <c r="E49" s="26">
        <v>1.2679338709677419</v>
      </c>
      <c r="F49" s="26">
        <v>1.2680683333333329</v>
      </c>
      <c r="G49" s="26">
        <v>1.2662183333333332</v>
      </c>
      <c r="H49" s="26">
        <v>1.2641</v>
      </c>
      <c r="I49" s="26">
        <v>1.261913333333333</v>
      </c>
      <c r="J49" s="26">
        <v>1.2594733333333332</v>
      </c>
      <c r="K49" s="26">
        <v>1.2564699999999998</v>
      </c>
      <c r="L49" s="26">
        <v>1.25322</v>
      </c>
      <c r="M49" s="26">
        <v>1.2497683333333331</v>
      </c>
      <c r="N49" s="26">
        <v>1.2460516666666666</v>
      </c>
      <c r="O49" s="26">
        <v>1.2420666666666667</v>
      </c>
      <c r="P49" s="26">
        <v>1.2420666666666667</v>
      </c>
      <c r="S49" s="66">
        <v>0.79166666666666696</v>
      </c>
      <c r="T49" s="26">
        <v>1.2679338709677419</v>
      </c>
      <c r="U49" s="26">
        <v>1.2680683333333329</v>
      </c>
      <c r="V49" s="26">
        <v>1.2662183333333332</v>
      </c>
      <c r="W49" s="26">
        <v>1.2641</v>
      </c>
      <c r="X49" s="26">
        <v>1.261913333333333</v>
      </c>
      <c r="Y49" s="26">
        <v>1.2594733333333332</v>
      </c>
      <c r="Z49" s="26">
        <v>1.2564699999999998</v>
      </c>
      <c r="AA49" s="26">
        <v>1.25322</v>
      </c>
      <c r="AB49" s="26">
        <v>1.2497683333333331</v>
      </c>
      <c r="AC49" s="26">
        <v>1.2460516666666666</v>
      </c>
      <c r="AD49" s="26">
        <v>1.2420666666666667</v>
      </c>
      <c r="AE49" s="26">
        <v>1.2420666666666667</v>
      </c>
      <c r="AG49" s="66">
        <v>0.79166666666666696</v>
      </c>
      <c r="AH49" s="26">
        <v>2.4442048387096782</v>
      </c>
      <c r="AI49" s="26">
        <v>2.4444633333333332</v>
      </c>
      <c r="AJ49" s="26">
        <v>2.4408949999999998</v>
      </c>
      <c r="AK49" s="26">
        <v>2.4368150000000002</v>
      </c>
      <c r="AL49" s="26">
        <v>2.4326016666666663</v>
      </c>
      <c r="AM49" s="26">
        <v>2.4278966666666673</v>
      </c>
      <c r="AN49" s="26">
        <v>2.4221066666666671</v>
      </c>
      <c r="AO49" s="26">
        <v>2.4158433333333336</v>
      </c>
      <c r="AP49" s="26">
        <v>2.4091916666666666</v>
      </c>
      <c r="AQ49" s="26">
        <v>2.4020250000000005</v>
      </c>
      <c r="AR49" s="26">
        <v>2.3943466666666668</v>
      </c>
      <c r="AS49" s="26">
        <v>2.3943466666666668</v>
      </c>
    </row>
    <row r="50" spans="4:45" ht="15.75" thickBot="1" x14ac:dyDescent="0.3">
      <c r="D50" s="66">
        <v>0.83333333333333304</v>
      </c>
      <c r="E50" s="26">
        <v>1.1725419354838704</v>
      </c>
      <c r="F50" s="26">
        <v>1.1733033333333329</v>
      </c>
      <c r="G50" s="26">
        <v>1.1717366666666664</v>
      </c>
      <c r="H50" s="26">
        <v>1.169953333333333</v>
      </c>
      <c r="I50" s="26">
        <v>1.1705366666666668</v>
      </c>
      <c r="J50" s="26">
        <v>1.170895</v>
      </c>
      <c r="K50" s="26">
        <v>1.1656366666666667</v>
      </c>
      <c r="L50" s="26">
        <v>1.1601866666666665</v>
      </c>
      <c r="M50" s="26">
        <v>1.1573316666666666</v>
      </c>
      <c r="N50" s="26">
        <v>1.154263333333333</v>
      </c>
      <c r="O50" s="26">
        <v>1.1509816666666666</v>
      </c>
      <c r="P50" s="26">
        <v>1.1500683333333332</v>
      </c>
      <c r="S50" s="66">
        <v>0.83333333333333304</v>
      </c>
      <c r="T50" s="26">
        <v>1.1725419354838704</v>
      </c>
      <c r="U50" s="26">
        <v>1.1733033333333329</v>
      </c>
      <c r="V50" s="26">
        <v>1.1717366666666664</v>
      </c>
      <c r="W50" s="26">
        <v>1.169953333333333</v>
      </c>
      <c r="X50" s="26">
        <v>1.1705366666666668</v>
      </c>
      <c r="Y50" s="26">
        <v>1.170895</v>
      </c>
      <c r="Z50" s="26">
        <v>1.1656366666666667</v>
      </c>
      <c r="AA50" s="26">
        <v>1.1601866666666665</v>
      </c>
      <c r="AB50" s="26">
        <v>1.1573316666666666</v>
      </c>
      <c r="AC50" s="26">
        <v>1.154263333333333</v>
      </c>
      <c r="AD50" s="26">
        <v>1.1509816666666666</v>
      </c>
      <c r="AE50" s="26">
        <v>1.1500683333333332</v>
      </c>
      <c r="AG50" s="66">
        <v>0.83333333333333304</v>
      </c>
      <c r="AH50" s="26">
        <v>2.2603387096774186</v>
      </c>
      <c r="AI50" s="26">
        <v>2.2618066666666663</v>
      </c>
      <c r="AJ50" s="26">
        <v>2.2587850000000009</v>
      </c>
      <c r="AK50" s="26">
        <v>2.2553483333333331</v>
      </c>
      <c r="AL50" s="26">
        <v>2.2564683333333337</v>
      </c>
      <c r="AM50" s="26">
        <v>2.2571600000000003</v>
      </c>
      <c r="AN50" s="26">
        <v>2.24702</v>
      </c>
      <c r="AO50" s="26">
        <v>2.2365133333333334</v>
      </c>
      <c r="AP50" s="26">
        <v>2.2310083333333335</v>
      </c>
      <c r="AQ50" s="26">
        <v>2.2250933333333336</v>
      </c>
      <c r="AR50" s="26">
        <v>2.218763333333333</v>
      </c>
      <c r="AS50" s="26">
        <v>2.2170016666666665</v>
      </c>
    </row>
    <row r="51" spans="4:45" ht="15.75" thickBot="1" x14ac:dyDescent="0.3">
      <c r="D51" s="66">
        <v>0.875</v>
      </c>
      <c r="E51" s="26">
        <v>1.0807306451612901</v>
      </c>
      <c r="F51" s="26">
        <v>1.0816249999999996</v>
      </c>
      <c r="G51" s="26">
        <v>1.0807433333333332</v>
      </c>
      <c r="H51" s="26">
        <v>1.0797233333333331</v>
      </c>
      <c r="I51" s="26">
        <v>1.0813249999999999</v>
      </c>
      <c r="J51" s="26">
        <v>1.0827649999999998</v>
      </c>
      <c r="K51" s="26">
        <v>1.0781599999999998</v>
      </c>
      <c r="L51" s="26">
        <v>1.0734183333333329</v>
      </c>
      <c r="M51" s="26">
        <v>1.0717033333333328</v>
      </c>
      <c r="N51" s="26">
        <v>1.0698516666666664</v>
      </c>
      <c r="O51" s="26">
        <v>1.0678599999999998</v>
      </c>
      <c r="P51" s="26">
        <v>1.0683799999999999</v>
      </c>
      <c r="S51" s="66">
        <v>0.875</v>
      </c>
      <c r="T51" s="26">
        <v>1.0807306451612901</v>
      </c>
      <c r="U51" s="26">
        <v>1.0816249999999996</v>
      </c>
      <c r="V51" s="26">
        <v>1.0807433333333332</v>
      </c>
      <c r="W51" s="26">
        <v>1.0797233333333331</v>
      </c>
      <c r="X51" s="26">
        <v>1.0813249999999999</v>
      </c>
      <c r="Y51" s="26">
        <v>1.0827649999999998</v>
      </c>
      <c r="Z51" s="26">
        <v>1.0781599999999998</v>
      </c>
      <c r="AA51" s="26">
        <v>1.0734183333333329</v>
      </c>
      <c r="AB51" s="26">
        <v>1.0717033333333328</v>
      </c>
      <c r="AC51" s="26">
        <v>1.0698516666666664</v>
      </c>
      <c r="AD51" s="26">
        <v>1.0678599999999998</v>
      </c>
      <c r="AE51" s="26">
        <v>1.0683799999999999</v>
      </c>
      <c r="AG51" s="66">
        <v>0.875</v>
      </c>
      <c r="AH51" s="26">
        <v>2.0833403225806455</v>
      </c>
      <c r="AI51" s="26">
        <v>2.0850666666666671</v>
      </c>
      <c r="AJ51" s="26">
        <v>2.0833650000000001</v>
      </c>
      <c r="AK51" s="26">
        <v>2.0813966666666666</v>
      </c>
      <c r="AL51" s="26">
        <v>2.0844866666666673</v>
      </c>
      <c r="AM51" s="26">
        <v>2.0872633333333335</v>
      </c>
      <c r="AN51" s="26">
        <v>2.0783866666666664</v>
      </c>
      <c r="AO51" s="26">
        <v>2.069245</v>
      </c>
      <c r="AP51" s="26">
        <v>2.0659399999999999</v>
      </c>
      <c r="AQ51" s="26">
        <v>2.0623666666666667</v>
      </c>
      <c r="AR51" s="26">
        <v>2.0585283333333333</v>
      </c>
      <c r="AS51" s="26">
        <v>2.0595300000000001</v>
      </c>
    </row>
    <row r="52" spans="4:45" ht="15.75" thickBot="1" x14ac:dyDescent="0.3">
      <c r="D52" s="66">
        <v>0.91666666666666696</v>
      </c>
      <c r="E52" s="26">
        <v>1.0157774193548386</v>
      </c>
      <c r="F52" s="26">
        <v>1.0162899999999999</v>
      </c>
      <c r="G52" s="26">
        <v>1.0158116666666666</v>
      </c>
      <c r="H52" s="26">
        <v>1.0152033333333332</v>
      </c>
      <c r="I52" s="26">
        <v>1.0152816666666664</v>
      </c>
      <c r="J52" s="26">
        <v>1.0152183333333333</v>
      </c>
      <c r="K52" s="26">
        <v>1.0131716666666668</v>
      </c>
      <c r="L52" s="26">
        <v>1.0109949999999999</v>
      </c>
      <c r="M52" s="26">
        <v>1.0097466666666668</v>
      </c>
      <c r="N52" s="26">
        <v>1.0083683333333333</v>
      </c>
      <c r="O52" s="26">
        <v>1.0068599999999999</v>
      </c>
      <c r="P52" s="26">
        <v>1.0060033333333334</v>
      </c>
      <c r="S52" s="66">
        <v>0.91666666666666696</v>
      </c>
      <c r="T52" s="26">
        <v>1.0157774193548386</v>
      </c>
      <c r="U52" s="26">
        <v>1.0162899999999999</v>
      </c>
      <c r="V52" s="26">
        <v>1.0158116666666666</v>
      </c>
      <c r="W52" s="26">
        <v>1.0152033333333332</v>
      </c>
      <c r="X52" s="26">
        <v>1.0152816666666664</v>
      </c>
      <c r="Y52" s="26">
        <v>1.0152183333333333</v>
      </c>
      <c r="Z52" s="26">
        <v>1.0131716666666668</v>
      </c>
      <c r="AA52" s="26">
        <v>1.0109949999999999</v>
      </c>
      <c r="AB52" s="26">
        <v>1.0097466666666668</v>
      </c>
      <c r="AC52" s="26">
        <v>1.0083683333333333</v>
      </c>
      <c r="AD52" s="26">
        <v>1.0068599999999999</v>
      </c>
      <c r="AE52" s="26">
        <v>1.0060033333333334</v>
      </c>
      <c r="AG52" s="66">
        <v>0.91666666666666696</v>
      </c>
      <c r="AH52" s="26">
        <v>1.9581177419354838</v>
      </c>
      <c r="AI52" s="26">
        <v>1.9591050000000001</v>
      </c>
      <c r="AJ52" s="26">
        <v>1.9581816666666663</v>
      </c>
      <c r="AK52" s="26">
        <v>1.9570116666666664</v>
      </c>
      <c r="AL52" s="26">
        <v>1.9571633333333331</v>
      </c>
      <c r="AM52" s="26">
        <v>1.9570399999999997</v>
      </c>
      <c r="AN52" s="26">
        <v>1.9530949999999998</v>
      </c>
      <c r="AO52" s="26">
        <v>1.9489016666666663</v>
      </c>
      <c r="AP52" s="26">
        <v>1.9464899999999998</v>
      </c>
      <c r="AQ52" s="26">
        <v>1.9438316666666664</v>
      </c>
      <c r="AR52" s="26">
        <v>1.9409249999999998</v>
      </c>
      <c r="AS52" s="26">
        <v>1.939273333333333</v>
      </c>
    </row>
    <row r="53" spans="4:45" ht="15.75" thickBot="1" x14ac:dyDescent="0.3">
      <c r="D53" s="66">
        <v>0.95833333333333304</v>
      </c>
      <c r="E53" s="26">
        <v>0.92606935483870989</v>
      </c>
      <c r="F53" s="26">
        <v>0.92675166666666686</v>
      </c>
      <c r="G53" s="26">
        <v>0.92634333333333363</v>
      </c>
      <c r="H53" s="26">
        <v>0.92581000000000024</v>
      </c>
      <c r="I53" s="26">
        <v>0.92648000000000019</v>
      </c>
      <c r="J53" s="26">
        <v>0.92700499999999997</v>
      </c>
      <c r="K53" s="26">
        <v>0.92447499999999994</v>
      </c>
      <c r="L53" s="26">
        <v>0.92180666666666655</v>
      </c>
      <c r="M53" s="26">
        <v>0.92065333333333332</v>
      </c>
      <c r="N53" s="26">
        <v>0.91937666666666662</v>
      </c>
      <c r="O53" s="26">
        <v>0.91797499999999999</v>
      </c>
      <c r="P53" s="26">
        <v>0.91769166666666657</v>
      </c>
      <c r="S53" s="66">
        <v>0.95833333333333304</v>
      </c>
      <c r="T53" s="26">
        <v>0.92606935483870989</v>
      </c>
      <c r="U53" s="26">
        <v>0.92675166666666686</v>
      </c>
      <c r="V53" s="26">
        <v>0.92634333333333363</v>
      </c>
      <c r="W53" s="26">
        <v>0.92581000000000024</v>
      </c>
      <c r="X53" s="26">
        <v>0.92648000000000019</v>
      </c>
      <c r="Y53" s="26">
        <v>0.92700499999999997</v>
      </c>
      <c r="Z53" s="26">
        <v>0.92447499999999994</v>
      </c>
      <c r="AA53" s="26">
        <v>0.92180666666666655</v>
      </c>
      <c r="AB53" s="26">
        <v>0.92065333333333332</v>
      </c>
      <c r="AC53" s="26">
        <v>0.91937666666666662</v>
      </c>
      <c r="AD53" s="26">
        <v>0.91797499999999999</v>
      </c>
      <c r="AE53" s="26">
        <v>0.91769166666666657</v>
      </c>
      <c r="AG53" s="66">
        <v>0.95833333333333304</v>
      </c>
      <c r="AH53" s="26">
        <v>1.7851822580645162</v>
      </c>
      <c r="AI53" s="26">
        <v>1.7864966666666668</v>
      </c>
      <c r="AJ53" s="26">
        <v>1.785708333333333</v>
      </c>
      <c r="AK53" s="26">
        <v>1.7846799999999996</v>
      </c>
      <c r="AL53" s="26">
        <v>1.7859716666666663</v>
      </c>
      <c r="AM53" s="26">
        <v>1.7869833333333331</v>
      </c>
      <c r="AN53" s="26">
        <v>1.7821083333333332</v>
      </c>
      <c r="AO53" s="26">
        <v>1.7769649999999999</v>
      </c>
      <c r="AP53" s="26">
        <v>1.7747416666666667</v>
      </c>
      <c r="AQ53" s="26">
        <v>1.7722833333333332</v>
      </c>
      <c r="AR53" s="26">
        <v>1.769585</v>
      </c>
      <c r="AS53" s="26">
        <v>1.7690433333333331</v>
      </c>
    </row>
    <row r="54" spans="4:45" ht="15.75" thickBot="1" x14ac:dyDescent="0.3">
      <c r="D54" s="66">
        <v>0</v>
      </c>
      <c r="E54" s="26">
        <v>0.86305483870967747</v>
      </c>
      <c r="F54" s="26">
        <v>0.86356166666666678</v>
      </c>
      <c r="G54" s="26">
        <v>0.86267333333333329</v>
      </c>
      <c r="H54" s="26">
        <v>0.86155333333333328</v>
      </c>
      <c r="I54" s="26">
        <v>0.86049166666666665</v>
      </c>
      <c r="J54" s="26">
        <v>0.85920166666666664</v>
      </c>
      <c r="K54" s="26">
        <v>0.85719166666666669</v>
      </c>
      <c r="L54" s="26">
        <v>0.85494500000000007</v>
      </c>
      <c r="M54" s="26">
        <v>0.85266166666666665</v>
      </c>
      <c r="N54" s="26">
        <v>0.85014833333333339</v>
      </c>
      <c r="O54" s="26">
        <v>0.8474033333333334</v>
      </c>
      <c r="P54" s="26">
        <v>0.8448633333333333</v>
      </c>
      <c r="S54" s="66">
        <v>0</v>
      </c>
      <c r="T54" s="26">
        <v>0.86305483870967747</v>
      </c>
      <c r="U54" s="26">
        <v>0.86356166666666678</v>
      </c>
      <c r="V54" s="26">
        <v>0.86267333333333329</v>
      </c>
      <c r="W54" s="26">
        <v>0.86155333333333328</v>
      </c>
      <c r="X54" s="26">
        <v>0.86049166666666665</v>
      </c>
      <c r="Y54" s="26">
        <v>0.85920166666666664</v>
      </c>
      <c r="Z54" s="26">
        <v>0.85719166666666669</v>
      </c>
      <c r="AA54" s="26">
        <v>0.85494500000000007</v>
      </c>
      <c r="AB54" s="26">
        <v>0.85266166666666665</v>
      </c>
      <c r="AC54" s="26">
        <v>0.85014833333333339</v>
      </c>
      <c r="AD54" s="26">
        <v>0.8474033333333334</v>
      </c>
      <c r="AE54" s="26">
        <v>0.8448633333333333</v>
      </c>
      <c r="AG54" s="66">
        <v>0</v>
      </c>
      <c r="AH54" s="26">
        <v>1.6637354838709673</v>
      </c>
      <c r="AI54" s="26">
        <v>1.6647099999999997</v>
      </c>
      <c r="AJ54" s="26">
        <v>1.6630016666666663</v>
      </c>
      <c r="AK54" s="26">
        <v>1.6608449999999997</v>
      </c>
      <c r="AL54" s="26">
        <v>1.6587983333333332</v>
      </c>
      <c r="AM54" s="26">
        <v>1.6563133333333331</v>
      </c>
      <c r="AN54" s="26">
        <v>1.6524399999999997</v>
      </c>
      <c r="AO54" s="26">
        <v>1.6481116666666664</v>
      </c>
      <c r="AP54" s="26">
        <v>1.6437149999999998</v>
      </c>
      <c r="AQ54" s="26">
        <v>1.6388683333333334</v>
      </c>
      <c r="AR54" s="26">
        <v>1.633575</v>
      </c>
      <c r="AS54" s="26">
        <v>1.6286750000000001</v>
      </c>
    </row>
  </sheetData>
  <sheetProtection sheet="1" objects="1" scenarios="1" selectLockedCells="1"/>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9"/>
  <sheetViews>
    <sheetView zoomScale="80" zoomScaleNormal="80" workbookViewId="0">
      <selection activeCell="B3" sqref="B3"/>
    </sheetView>
  </sheetViews>
  <sheetFormatPr defaultRowHeight="15" x14ac:dyDescent="0.25"/>
  <cols>
    <col min="1" max="1" width="9.5703125" bestFit="1" customWidth="1"/>
    <col min="2" max="2" width="26.28515625" style="48" bestFit="1" customWidth="1"/>
    <col min="3" max="3" width="17.42578125" style="48" bestFit="1" customWidth="1"/>
    <col min="4" max="4" width="1" style="48" customWidth="1"/>
    <col min="5" max="5" width="9.5703125" style="48" bestFit="1" customWidth="1"/>
    <col min="6" max="6" width="10.28515625" style="48" bestFit="1" customWidth="1"/>
    <col min="7" max="7" width="8" bestFit="1" customWidth="1"/>
    <col min="8" max="8" width="9.140625" bestFit="1" customWidth="1"/>
    <col min="9" max="9" width="6.7109375" bestFit="1" customWidth="1"/>
    <col min="10" max="10" width="5.28515625" bestFit="1" customWidth="1"/>
    <col min="11" max="12" width="5.140625" bestFit="1" customWidth="1"/>
    <col min="13" max="13" width="4.5703125" bestFit="1" customWidth="1"/>
    <col min="14" max="14" width="7.28515625" bestFit="1" customWidth="1"/>
    <col min="15" max="15" width="10.85546875" bestFit="1" customWidth="1"/>
    <col min="16" max="16" width="8.140625" bestFit="1" customWidth="1"/>
    <col min="17" max="17" width="10.5703125" bestFit="1" customWidth="1"/>
    <col min="19" max="19" width="20.140625" bestFit="1" customWidth="1"/>
    <col min="20" max="20" width="1" customWidth="1"/>
    <col min="21" max="21" width="20.85546875" bestFit="1" customWidth="1"/>
    <col min="22" max="22" width="12.28515625" customWidth="1"/>
    <col min="23" max="23" width="1" customWidth="1"/>
    <col min="24" max="24" width="20.85546875" bestFit="1" customWidth="1"/>
    <col min="25" max="25" width="20.140625" bestFit="1" customWidth="1"/>
    <col min="26" max="26" width="20" bestFit="1" customWidth="1"/>
    <col min="27" max="27" width="20.85546875" bestFit="1" customWidth="1"/>
    <col min="28" max="33" width="19.5703125" bestFit="1" customWidth="1"/>
    <col min="34" max="34" width="20" bestFit="1" customWidth="1"/>
    <col min="35" max="40" width="19.5703125" bestFit="1" customWidth="1"/>
    <col min="41" max="41" width="2.28515625" customWidth="1"/>
    <col min="42" max="42" width="20.140625" bestFit="1" customWidth="1"/>
    <col min="43" max="43" width="22.28515625" bestFit="1" customWidth="1"/>
    <col min="44" max="44" width="18.85546875" bestFit="1" customWidth="1"/>
  </cols>
  <sheetData>
    <row r="1" spans="1:44" ht="15.75" thickBot="1" x14ac:dyDescent="0.3">
      <c r="E1"/>
      <c r="F1" s="269" t="s">
        <v>84</v>
      </c>
      <c r="G1" s="270"/>
      <c r="H1" s="270"/>
      <c r="I1" s="269" t="s">
        <v>85</v>
      </c>
      <c r="J1" s="270"/>
      <c r="K1" s="270"/>
      <c r="L1" s="269" t="s">
        <v>86</v>
      </c>
      <c r="M1" s="270"/>
      <c r="N1" s="270"/>
      <c r="O1" s="269" t="s">
        <v>87</v>
      </c>
      <c r="P1" s="270"/>
      <c r="Q1" s="270"/>
      <c r="S1" s="191" t="s">
        <v>2</v>
      </c>
      <c r="U1" s="191" t="s">
        <v>143</v>
      </c>
      <c r="V1" s="191" t="s">
        <v>144</v>
      </c>
      <c r="W1" s="17"/>
      <c r="X1" s="269" t="s">
        <v>120</v>
      </c>
      <c r="Y1" s="269"/>
      <c r="Z1" s="269"/>
      <c r="AA1" s="269"/>
      <c r="AB1" s="269"/>
      <c r="AC1" s="269"/>
      <c r="AD1" s="269"/>
      <c r="AE1" s="269"/>
      <c r="AF1" s="269"/>
      <c r="AG1" s="269"/>
      <c r="AH1" s="269"/>
      <c r="AI1" s="269"/>
      <c r="AJ1" s="269"/>
      <c r="AK1" s="269"/>
      <c r="AL1" s="269"/>
      <c r="AM1" s="269"/>
      <c r="AN1" s="269"/>
      <c r="AP1" s="202" t="s">
        <v>2</v>
      </c>
      <c r="AQ1" s="202" t="s">
        <v>148</v>
      </c>
      <c r="AR1" s="202" t="s">
        <v>155</v>
      </c>
    </row>
    <row r="2" spans="1:44" ht="18.75" thickBot="1" x14ac:dyDescent="0.4">
      <c r="B2" s="23" t="s">
        <v>88</v>
      </c>
      <c r="C2" s="23" t="s">
        <v>147</v>
      </c>
      <c r="E2"/>
      <c r="F2" s="47" t="s">
        <v>47</v>
      </c>
      <c r="G2" s="75" t="s">
        <v>4</v>
      </c>
      <c r="H2" s="75" t="s">
        <v>37</v>
      </c>
      <c r="I2" s="47" t="s">
        <v>38</v>
      </c>
      <c r="J2" s="75" t="s">
        <v>39</v>
      </c>
      <c r="K2" s="75" t="s">
        <v>40</v>
      </c>
      <c r="L2" s="75" t="s">
        <v>41</v>
      </c>
      <c r="M2" s="75" t="s">
        <v>42</v>
      </c>
      <c r="N2" s="75" t="s">
        <v>43</v>
      </c>
      <c r="O2" s="47" t="s">
        <v>44</v>
      </c>
      <c r="P2" s="47" t="s">
        <v>45</v>
      </c>
      <c r="Q2" s="75" t="s">
        <v>46</v>
      </c>
      <c r="S2" s="204" t="s">
        <v>74</v>
      </c>
      <c r="U2" s="47" t="s">
        <v>134</v>
      </c>
      <c r="V2" s="47">
        <v>2.2999999999999998</v>
      </c>
      <c r="X2" s="204" t="s">
        <v>74</v>
      </c>
      <c r="Y2" s="204" t="s">
        <v>119</v>
      </c>
      <c r="Z2" s="204" t="s">
        <v>121</v>
      </c>
      <c r="AA2" s="204" t="s">
        <v>122</v>
      </c>
      <c r="AB2" s="204" t="s">
        <v>123</v>
      </c>
      <c r="AC2" s="204" t="s">
        <v>124</v>
      </c>
      <c r="AD2" s="204" t="s">
        <v>125</v>
      </c>
      <c r="AE2" s="204" t="s">
        <v>126</v>
      </c>
      <c r="AF2" s="204" t="s">
        <v>127</v>
      </c>
      <c r="AG2" s="204" t="s">
        <v>128</v>
      </c>
      <c r="AH2" s="204" t="s">
        <v>129</v>
      </c>
      <c r="AI2" s="204" t="s">
        <v>130</v>
      </c>
      <c r="AJ2" s="204" t="s">
        <v>131</v>
      </c>
      <c r="AK2" s="204" t="s">
        <v>132</v>
      </c>
      <c r="AL2" s="204" t="s">
        <v>133</v>
      </c>
      <c r="AM2" s="204" t="s">
        <v>146</v>
      </c>
      <c r="AN2" s="204" t="s">
        <v>145</v>
      </c>
      <c r="AP2" s="204" t="s">
        <v>74</v>
      </c>
      <c r="AQ2" s="47" t="s">
        <v>149</v>
      </c>
      <c r="AR2" s="47">
        <v>124</v>
      </c>
    </row>
    <row r="3" spans="1:44" ht="15.75" thickBot="1" x14ac:dyDescent="0.3">
      <c r="A3" s="38">
        <v>4.1666666666666664E-2</v>
      </c>
      <c r="B3" s="252">
        <f>IF(Tool!$K$6="December",F3,(IF(Tool!$K$6="January",F3,(IF(Tool!$K$6="February",F3,(IF(Tool!$K$6="March",I3,(IF(Tool!$K$6="April",I3,(IF(Tool!$K$6="May",I3,(IF(Tool!$K$6="June",L3,(IF(Tool!$K$6="July",L3,(IF(Tool!$K$6="August",L3,(IF(Tool!$K$6="September",O3,(IF(Tool!$K$6="October",O3,(IF(Tool!$K$6="November",O3,0)))))))))))))))))))))))</f>
        <v>494</v>
      </c>
      <c r="C3" s="252">
        <f>MAX((-(B3*Tool!AN8)),0)</f>
        <v>68.507441935483854</v>
      </c>
      <c r="E3" s="66">
        <v>4.1666666666666664E-2</v>
      </c>
      <c r="F3" s="271">
        <v>494</v>
      </c>
      <c r="G3" s="272"/>
      <c r="H3" s="272"/>
      <c r="I3" s="271">
        <f t="shared" ref="I3:I26" si="0">ROUNDUP(AVERAGE(F3,L3),0)</f>
        <v>446</v>
      </c>
      <c r="J3" s="272"/>
      <c r="K3" s="272"/>
      <c r="L3" s="271">
        <v>398</v>
      </c>
      <c r="M3" s="272"/>
      <c r="N3" s="272"/>
      <c r="O3" s="271">
        <f t="shared" ref="O3:O26" si="1">I3</f>
        <v>446</v>
      </c>
      <c r="P3" s="272"/>
      <c r="Q3" s="272"/>
      <c r="S3" s="204" t="s">
        <v>119</v>
      </c>
      <c r="U3" s="47" t="s">
        <v>135</v>
      </c>
      <c r="V3" s="47">
        <v>3.3</v>
      </c>
      <c r="X3" s="47" t="s">
        <v>134</v>
      </c>
      <c r="Y3" s="47" t="s">
        <v>134</v>
      </c>
      <c r="Z3" s="47" t="s">
        <v>134</v>
      </c>
      <c r="AA3" s="47" t="s">
        <v>134</v>
      </c>
      <c r="AB3" s="47" t="s">
        <v>134</v>
      </c>
      <c r="AC3" s="47" t="s">
        <v>134</v>
      </c>
      <c r="AD3" s="47" t="s">
        <v>134</v>
      </c>
      <c r="AE3" s="47" t="s">
        <v>134</v>
      </c>
      <c r="AF3" s="47" t="s">
        <v>134</v>
      </c>
      <c r="AG3" s="47" t="s">
        <v>134</v>
      </c>
      <c r="AH3" s="47" t="s">
        <v>134</v>
      </c>
      <c r="AI3" s="47" t="s">
        <v>134</v>
      </c>
      <c r="AJ3" s="47" t="s">
        <v>134</v>
      </c>
      <c r="AK3" s="47" t="s">
        <v>134</v>
      </c>
      <c r="AL3" s="47" t="s">
        <v>134</v>
      </c>
      <c r="AM3" s="47" t="s">
        <v>134</v>
      </c>
      <c r="AN3" s="47" t="s">
        <v>134</v>
      </c>
      <c r="AP3" s="204" t="s">
        <v>119</v>
      </c>
      <c r="AQ3" s="47" t="s">
        <v>150</v>
      </c>
      <c r="AR3" s="47">
        <v>32.5</v>
      </c>
    </row>
    <row r="4" spans="1:44" ht="15.75" thickBot="1" x14ac:dyDescent="0.3">
      <c r="A4" s="38">
        <v>8.3333333333333329E-2</v>
      </c>
      <c r="B4" s="252">
        <f>IF(Tool!$K$6="December",F4,(IF(Tool!$K$6="January",F4,(IF(Tool!$K$6="February",F4,(IF(Tool!$K$6="March",I4,(IF(Tool!$K$6="April",I4,(IF(Tool!$K$6="May",I4,(IF(Tool!$K$6="June",L4,(IF(Tool!$K$6="July",L4,(IF(Tool!$K$6="August",L4,(IF(Tool!$K$6="September",O4,(IF(Tool!$K$6="October",O4,(IF(Tool!$K$6="November",O4,0)))))))))))))))))))))))</f>
        <v>482</v>
      </c>
      <c r="C4" s="252">
        <f>MAX((-(B4*Tool!AN9)),0)</f>
        <v>47.169919354838697</v>
      </c>
      <c r="E4" s="66">
        <v>8.3333333333333329E-2</v>
      </c>
      <c r="F4" s="271">
        <v>482</v>
      </c>
      <c r="G4" s="272"/>
      <c r="H4" s="272"/>
      <c r="I4" s="271">
        <f t="shared" si="0"/>
        <v>437</v>
      </c>
      <c r="J4" s="272"/>
      <c r="K4" s="272"/>
      <c r="L4" s="271">
        <v>391</v>
      </c>
      <c r="M4" s="272"/>
      <c r="N4" s="272"/>
      <c r="O4" s="271">
        <f t="shared" si="1"/>
        <v>437</v>
      </c>
      <c r="P4" s="272"/>
      <c r="Q4" s="272"/>
      <c r="S4" s="204" t="s">
        <v>121</v>
      </c>
      <c r="U4" s="47" t="s">
        <v>138</v>
      </c>
      <c r="V4" s="47">
        <v>4.5999999999999996</v>
      </c>
      <c r="X4" s="47" t="s">
        <v>135</v>
      </c>
      <c r="Y4" s="47" t="s">
        <v>135</v>
      </c>
      <c r="Z4" s="47" t="s">
        <v>135</v>
      </c>
      <c r="AA4" s="47" t="s">
        <v>135</v>
      </c>
      <c r="AB4" s="47" t="s">
        <v>135</v>
      </c>
      <c r="AC4" s="47" t="s">
        <v>135</v>
      </c>
      <c r="AD4" s="47" t="s">
        <v>136</v>
      </c>
      <c r="AE4" s="47" t="s">
        <v>135</v>
      </c>
      <c r="AF4" s="47" t="s">
        <v>135</v>
      </c>
      <c r="AG4" s="47" t="s">
        <v>135</v>
      </c>
      <c r="AH4" s="47" t="s">
        <v>135</v>
      </c>
      <c r="AI4" s="47" t="s">
        <v>135</v>
      </c>
      <c r="AJ4" s="47" t="s">
        <v>136</v>
      </c>
      <c r="AK4" s="47" t="s">
        <v>135</v>
      </c>
      <c r="AL4" s="47" t="s">
        <v>135</v>
      </c>
      <c r="AM4" s="47" t="s">
        <v>135</v>
      </c>
      <c r="AN4" s="47" t="s">
        <v>135</v>
      </c>
      <c r="AP4" s="204" t="s">
        <v>121</v>
      </c>
      <c r="AQ4" s="47" t="s">
        <v>151</v>
      </c>
      <c r="AR4" s="47">
        <v>90</v>
      </c>
    </row>
    <row r="5" spans="1:44" ht="15.75" thickBot="1" x14ac:dyDescent="0.3">
      <c r="A5" s="38">
        <v>0.125</v>
      </c>
      <c r="B5" s="252">
        <f>IF(Tool!$K$6="December",F5,(IF(Tool!$K$6="January",F5,(IF(Tool!$K$6="February",F5,(IF(Tool!$K$6="March",I5,(IF(Tool!$K$6="April",I5,(IF(Tool!$K$6="May",I5,(IF(Tool!$K$6="June",L5,(IF(Tool!$K$6="July",L5,(IF(Tool!$K$6="August",L5,(IF(Tool!$K$6="September",O5,(IF(Tool!$K$6="October",O5,(IF(Tool!$K$6="November",O5,0)))))))))))))))))))))))</f>
        <v>473</v>
      </c>
      <c r="C5" s="252">
        <f>MAX((-(B5*Tool!AN10)),0)</f>
        <v>39.596203225806448</v>
      </c>
      <c r="E5" s="66">
        <v>0.125</v>
      </c>
      <c r="F5" s="271">
        <v>473</v>
      </c>
      <c r="G5" s="272"/>
      <c r="H5" s="272"/>
      <c r="I5" s="271">
        <f t="shared" si="0"/>
        <v>433</v>
      </c>
      <c r="J5" s="272"/>
      <c r="K5" s="272"/>
      <c r="L5" s="271">
        <v>392</v>
      </c>
      <c r="M5" s="272"/>
      <c r="N5" s="272"/>
      <c r="O5" s="271">
        <f t="shared" si="1"/>
        <v>433</v>
      </c>
      <c r="P5" s="272"/>
      <c r="Q5" s="272"/>
      <c r="S5" s="204" t="s">
        <v>122</v>
      </c>
      <c r="U5" s="47" t="s">
        <v>136</v>
      </c>
      <c r="V5" s="47">
        <v>6.6</v>
      </c>
      <c r="X5" s="47" t="s">
        <v>136</v>
      </c>
      <c r="Y5" s="47" t="s">
        <v>137</v>
      </c>
      <c r="Z5" s="47" t="s">
        <v>138</v>
      </c>
      <c r="AA5" s="47" t="s">
        <v>136</v>
      </c>
      <c r="AB5" s="17"/>
      <c r="AC5" s="17"/>
      <c r="AD5" s="47" t="s">
        <v>139</v>
      </c>
      <c r="AE5" s="17"/>
      <c r="AF5" s="47" t="s">
        <v>137</v>
      </c>
      <c r="AG5" s="47" t="s">
        <v>137</v>
      </c>
      <c r="AH5" s="47" t="s">
        <v>138</v>
      </c>
      <c r="AI5" s="47" t="s">
        <v>137</v>
      </c>
      <c r="AJ5" s="17"/>
      <c r="AK5" s="47" t="s">
        <v>137</v>
      </c>
      <c r="AL5" s="93"/>
      <c r="AM5" s="93"/>
      <c r="AN5" s="47" t="s">
        <v>137</v>
      </c>
      <c r="AP5" s="204" t="s">
        <v>122</v>
      </c>
      <c r="AQ5" s="47" t="s">
        <v>151</v>
      </c>
      <c r="AR5" s="47">
        <v>100</v>
      </c>
    </row>
    <row r="6" spans="1:44" ht="15.75" thickBot="1" x14ac:dyDescent="0.3">
      <c r="A6" s="38">
        <v>0.16666666666666699</v>
      </c>
      <c r="B6" s="252">
        <f>IF(Tool!$K$6="December",F6,(IF(Tool!$K$6="January",F6,(IF(Tool!$K$6="February",F6,(IF(Tool!$K$6="March",I6,(IF(Tool!$K$6="April",I6,(IF(Tool!$K$6="May",I6,(IF(Tool!$K$6="June",L6,(IF(Tool!$K$6="July",L6,(IF(Tool!$K$6="August",L6,(IF(Tool!$K$6="September",O6,(IF(Tool!$K$6="October",O6,(IF(Tool!$K$6="November",O6,0)))))))))))))))))))))))</f>
        <v>470</v>
      </c>
      <c r="C6" s="252">
        <f>MAX((-(B6*Tool!AN11)),0)</f>
        <v>37.125451612903227</v>
      </c>
      <c r="E6" s="66">
        <v>0.16666666666666699</v>
      </c>
      <c r="F6" s="271">
        <v>470</v>
      </c>
      <c r="G6" s="272"/>
      <c r="H6" s="272"/>
      <c r="I6" s="271">
        <f t="shared" si="0"/>
        <v>432</v>
      </c>
      <c r="J6" s="272"/>
      <c r="K6" s="272"/>
      <c r="L6" s="271">
        <v>393</v>
      </c>
      <c r="M6" s="272"/>
      <c r="N6" s="272"/>
      <c r="O6" s="271">
        <f t="shared" si="1"/>
        <v>432</v>
      </c>
      <c r="P6" s="272"/>
      <c r="Q6" s="272"/>
      <c r="S6" s="204" t="s">
        <v>123</v>
      </c>
      <c r="U6" s="47" t="s">
        <v>142</v>
      </c>
      <c r="V6" s="47">
        <v>7.4</v>
      </c>
      <c r="X6" s="47" t="s">
        <v>137</v>
      </c>
      <c r="Y6" s="17"/>
      <c r="Z6" s="47" t="s">
        <v>136</v>
      </c>
      <c r="AA6" s="47" t="s">
        <v>140</v>
      </c>
      <c r="AB6" s="17"/>
      <c r="AC6" s="17"/>
      <c r="AD6" s="47" t="s">
        <v>141</v>
      </c>
      <c r="AE6" s="17"/>
      <c r="AF6" s="17"/>
      <c r="AG6" s="17"/>
      <c r="AH6" s="47" t="s">
        <v>142</v>
      </c>
      <c r="AI6" s="17"/>
      <c r="AJ6" s="17"/>
      <c r="AK6" s="17"/>
      <c r="AL6" s="93"/>
      <c r="AM6" s="93"/>
      <c r="AN6" s="93"/>
      <c r="AP6" s="204" t="s">
        <v>123</v>
      </c>
      <c r="AQ6" s="47" t="s">
        <v>151</v>
      </c>
      <c r="AR6" s="47">
        <v>15.5</v>
      </c>
    </row>
    <row r="7" spans="1:44" ht="15.75" thickBot="1" x14ac:dyDescent="0.3">
      <c r="A7" s="38">
        <v>0.20833333333333401</v>
      </c>
      <c r="B7" s="252">
        <f>IF(Tool!$K$6="December",F7,(IF(Tool!$K$6="January",F7,(IF(Tool!$K$6="February",F7,(IF(Tool!$K$6="March",I7,(IF(Tool!$K$6="April",I7,(IF(Tool!$K$6="May",I7,(IF(Tool!$K$6="June",L7,(IF(Tool!$K$6="July",L7,(IF(Tool!$K$6="August",L7,(IF(Tool!$K$6="September",O7,(IF(Tool!$K$6="October",O7,(IF(Tool!$K$6="November",O7,0)))))))))))))))))))))))</f>
        <v>472</v>
      </c>
      <c r="C7" s="252">
        <f>MAX((-(B7*Tool!AN12)),0)</f>
        <v>37.42198709677421</v>
      </c>
      <c r="E7" s="66">
        <v>0.20833333333333401</v>
      </c>
      <c r="F7" s="271">
        <v>472</v>
      </c>
      <c r="G7" s="272"/>
      <c r="H7" s="272"/>
      <c r="I7" s="271">
        <f t="shared" si="0"/>
        <v>433</v>
      </c>
      <c r="J7" s="272"/>
      <c r="K7" s="272"/>
      <c r="L7" s="271">
        <v>393</v>
      </c>
      <c r="M7" s="272"/>
      <c r="N7" s="272"/>
      <c r="O7" s="271">
        <f t="shared" si="1"/>
        <v>433</v>
      </c>
      <c r="P7" s="272"/>
      <c r="Q7" s="272"/>
      <c r="S7" s="204" t="s">
        <v>124</v>
      </c>
      <c r="U7" s="47" t="s">
        <v>139</v>
      </c>
      <c r="V7" s="47">
        <v>11</v>
      </c>
      <c r="X7" s="17"/>
      <c r="Y7" s="17"/>
      <c r="Z7" s="47" t="s">
        <v>142</v>
      </c>
      <c r="AA7" s="17"/>
      <c r="AB7" s="17"/>
      <c r="AC7" s="17"/>
      <c r="AD7" s="17"/>
      <c r="AE7" s="17"/>
      <c r="AF7" s="17"/>
      <c r="AG7" s="17"/>
      <c r="AH7" s="17"/>
      <c r="AI7" s="17"/>
      <c r="AJ7" s="17"/>
      <c r="AK7" s="17"/>
      <c r="AL7" s="93"/>
      <c r="AM7" s="93"/>
      <c r="AN7" s="93"/>
      <c r="AP7" s="204" t="s">
        <v>124</v>
      </c>
      <c r="AQ7" s="47" t="s">
        <v>151</v>
      </c>
      <c r="AR7" s="47">
        <v>50</v>
      </c>
    </row>
    <row r="8" spans="1:44" ht="15.75" thickBot="1" x14ac:dyDescent="0.3">
      <c r="A8" s="38">
        <v>0.25</v>
      </c>
      <c r="B8" s="252">
        <f>IF(Tool!$K$6="December",F8,(IF(Tool!$K$6="January",F8,(IF(Tool!$K$6="February",F8,(IF(Tool!$K$6="March",I8,(IF(Tool!$K$6="April",I8,(IF(Tool!$K$6="May",I8,(IF(Tool!$K$6="June",L8,(IF(Tool!$K$6="July",L8,(IF(Tool!$K$6="August",L8,(IF(Tool!$K$6="September",O8,(IF(Tool!$K$6="October",O8,(IF(Tool!$K$6="November",O8,0)))))))))))))))))))))))</f>
        <v>491</v>
      </c>
      <c r="C8" s="252">
        <f>MAX((-(B8*Tool!AN13)),0)</f>
        <v>43.67445</v>
      </c>
      <c r="E8" s="66">
        <v>0.25</v>
      </c>
      <c r="F8" s="271">
        <v>491</v>
      </c>
      <c r="G8" s="272"/>
      <c r="H8" s="272"/>
      <c r="I8" s="271">
        <f t="shared" si="0"/>
        <v>441</v>
      </c>
      <c r="J8" s="272"/>
      <c r="K8" s="272"/>
      <c r="L8" s="271">
        <v>390</v>
      </c>
      <c r="M8" s="272"/>
      <c r="N8" s="272"/>
      <c r="O8" s="271">
        <f t="shared" si="1"/>
        <v>441</v>
      </c>
      <c r="P8" s="272"/>
      <c r="Q8" s="272"/>
      <c r="S8" s="204" t="s">
        <v>125</v>
      </c>
      <c r="U8" s="47" t="s">
        <v>141</v>
      </c>
      <c r="V8" s="47">
        <v>22</v>
      </c>
      <c r="X8" s="17"/>
      <c r="Y8" s="17"/>
      <c r="Z8" s="47" t="s">
        <v>137</v>
      </c>
      <c r="AA8" s="17"/>
      <c r="AB8" s="17"/>
      <c r="AC8" s="17"/>
      <c r="AD8" s="17"/>
      <c r="AE8" s="17"/>
      <c r="AF8" s="17"/>
      <c r="AG8" s="17"/>
      <c r="AH8" s="17"/>
      <c r="AI8" s="17"/>
      <c r="AJ8" s="17"/>
      <c r="AK8" s="17"/>
      <c r="AL8" s="93"/>
      <c r="AM8" s="93"/>
      <c r="AN8" s="93"/>
      <c r="AP8" s="204" t="s">
        <v>125</v>
      </c>
      <c r="AQ8" s="47" t="s">
        <v>151</v>
      </c>
      <c r="AR8" s="47">
        <v>230</v>
      </c>
    </row>
    <row r="9" spans="1:44" ht="15.75" thickBot="1" x14ac:dyDescent="0.3">
      <c r="A9" s="38">
        <v>0.29166666666666702</v>
      </c>
      <c r="B9" s="252">
        <f>IF(Tool!$K$6="December",F9,(IF(Tool!$K$6="January",F9,(IF(Tool!$K$6="February",F9,(IF(Tool!$K$6="March",I9,(IF(Tool!$K$6="April",I9,(IF(Tool!$K$6="May",I9,(IF(Tool!$K$6="June",L9,(IF(Tool!$K$6="July",L9,(IF(Tool!$K$6="August",L9,(IF(Tool!$K$6="September",O9,(IF(Tool!$K$6="October",O9,(IF(Tool!$K$6="November",O9,0)))))))))))))))))))))))</f>
        <v>527</v>
      </c>
      <c r="C9" s="252">
        <f>MAX((-(B9*Tool!AN14)),0)</f>
        <v>65.768750000000011</v>
      </c>
      <c r="E9" s="66">
        <v>0.29166666666666702</v>
      </c>
      <c r="F9" s="271">
        <v>527</v>
      </c>
      <c r="G9" s="272"/>
      <c r="H9" s="272"/>
      <c r="I9" s="271">
        <f t="shared" si="0"/>
        <v>487</v>
      </c>
      <c r="J9" s="272"/>
      <c r="K9" s="272"/>
      <c r="L9" s="271">
        <v>446</v>
      </c>
      <c r="M9" s="272"/>
      <c r="N9" s="272"/>
      <c r="O9" s="271">
        <f t="shared" si="1"/>
        <v>487</v>
      </c>
      <c r="P9" s="272"/>
      <c r="Q9" s="272"/>
      <c r="S9" s="204" t="s">
        <v>126</v>
      </c>
      <c r="U9" s="47" t="s">
        <v>140</v>
      </c>
      <c r="V9" s="47">
        <v>43</v>
      </c>
      <c r="Y9" s="17"/>
      <c r="Z9" s="17"/>
      <c r="AA9" s="17"/>
      <c r="AB9" s="17"/>
      <c r="AC9" s="17"/>
      <c r="AD9" s="17"/>
      <c r="AE9" s="17"/>
      <c r="AF9" s="17"/>
      <c r="AG9" s="17"/>
      <c r="AH9" s="17"/>
      <c r="AI9" s="17"/>
      <c r="AJ9" s="17"/>
      <c r="AK9" s="17"/>
      <c r="AL9" s="93"/>
      <c r="AM9" s="93"/>
      <c r="AN9" s="93"/>
      <c r="AP9" s="204" t="s">
        <v>126</v>
      </c>
      <c r="AQ9" s="47" t="s">
        <v>152</v>
      </c>
      <c r="AR9" s="47">
        <v>106</v>
      </c>
    </row>
    <row r="10" spans="1:44" ht="15.75" thickBot="1" x14ac:dyDescent="0.3">
      <c r="A10" s="38">
        <v>0.33333333333333398</v>
      </c>
      <c r="B10" s="252">
        <f>IF(Tool!$K$6="December",F10,(IF(Tool!$K$6="January",F10,(IF(Tool!$K$6="February",F10,(IF(Tool!$K$6="March",I10,(IF(Tool!$K$6="April",I10,(IF(Tool!$K$6="May",I10,(IF(Tool!$K$6="June",L10,(IF(Tool!$K$6="July",L10,(IF(Tool!$K$6="August",L10,(IF(Tool!$K$6="September",O10,(IF(Tool!$K$6="October",O10,(IF(Tool!$K$6="November",O10,0)))))))))))))))))))))))</f>
        <v>545</v>
      </c>
      <c r="C10" s="252">
        <f>MAX((-(B10*Tool!AN15)),0)</f>
        <v>117.75340322580648</v>
      </c>
      <c r="E10" s="66">
        <v>0.33333333333333398</v>
      </c>
      <c r="F10" s="271">
        <v>545</v>
      </c>
      <c r="G10" s="272"/>
      <c r="H10" s="272"/>
      <c r="I10" s="271">
        <f t="shared" si="0"/>
        <v>524</v>
      </c>
      <c r="J10" s="272"/>
      <c r="K10" s="272"/>
      <c r="L10" s="271">
        <v>503</v>
      </c>
      <c r="M10" s="272"/>
      <c r="N10" s="272"/>
      <c r="O10" s="271">
        <f t="shared" si="1"/>
        <v>524</v>
      </c>
      <c r="P10" s="272"/>
      <c r="Q10" s="272"/>
      <c r="S10" s="204" t="s">
        <v>127</v>
      </c>
      <c r="U10" s="47" t="s">
        <v>137</v>
      </c>
      <c r="V10" s="47">
        <v>50</v>
      </c>
      <c r="Z10" s="17"/>
      <c r="AC10" s="17"/>
      <c r="AD10" s="17"/>
      <c r="AE10" s="17"/>
      <c r="AF10" s="17"/>
      <c r="AG10" s="17"/>
      <c r="AH10" s="17"/>
      <c r="AI10" s="17"/>
      <c r="AJ10" s="17"/>
      <c r="AK10" s="17"/>
      <c r="AL10" s="93"/>
      <c r="AM10" s="93"/>
      <c r="AN10" s="93"/>
      <c r="AP10" s="204" t="s">
        <v>127</v>
      </c>
      <c r="AQ10" s="47" t="s">
        <v>149</v>
      </c>
      <c r="AR10" s="47">
        <v>75</v>
      </c>
    </row>
    <row r="11" spans="1:44" ht="15.75" thickBot="1" x14ac:dyDescent="0.3">
      <c r="A11" s="38">
        <v>0.375</v>
      </c>
      <c r="B11" s="252">
        <f>IF(Tool!$K$6="December",F11,(IF(Tool!$K$6="January",F11,(IF(Tool!$K$6="February",F11,(IF(Tool!$K$6="March",I11,(IF(Tool!$K$6="April",I11,(IF(Tool!$K$6="May",I11,(IF(Tool!$K$6="June",L11,(IF(Tool!$K$6="July",L11,(IF(Tool!$K$6="August",L11,(IF(Tool!$K$6="September",O11,(IF(Tool!$K$6="October",O11,(IF(Tool!$K$6="November",O11,0)))))))))))))))))))))))</f>
        <v>549</v>
      </c>
      <c r="C11" s="252">
        <f>MAX((-(B11*Tool!AN16)),0)</f>
        <v>1889.9333452185224</v>
      </c>
      <c r="E11" s="66">
        <v>0.375</v>
      </c>
      <c r="F11" s="271">
        <v>549</v>
      </c>
      <c r="G11" s="272"/>
      <c r="H11" s="272"/>
      <c r="I11" s="271">
        <f t="shared" si="0"/>
        <v>534</v>
      </c>
      <c r="J11" s="272"/>
      <c r="K11" s="272"/>
      <c r="L11" s="271">
        <v>518</v>
      </c>
      <c r="M11" s="272"/>
      <c r="N11" s="272"/>
      <c r="O11" s="271">
        <f t="shared" si="1"/>
        <v>534</v>
      </c>
      <c r="P11" s="272"/>
      <c r="Q11" s="272"/>
      <c r="S11" s="204" t="s">
        <v>128</v>
      </c>
      <c r="Z11" s="17"/>
      <c r="AC11" s="17"/>
      <c r="AD11" s="17"/>
      <c r="AE11" s="17"/>
      <c r="AF11" s="17"/>
      <c r="AG11" s="17"/>
      <c r="AH11" s="17"/>
      <c r="AI11" s="17"/>
      <c r="AJ11" s="17"/>
      <c r="AK11" s="17"/>
      <c r="AL11" s="93"/>
      <c r="AM11" s="93"/>
      <c r="AN11" s="93"/>
      <c r="AP11" s="204" t="s">
        <v>128</v>
      </c>
      <c r="AQ11" s="47" t="s">
        <v>150</v>
      </c>
      <c r="AR11" s="47">
        <v>93</v>
      </c>
    </row>
    <row r="12" spans="1:44" ht="15.75" thickBot="1" x14ac:dyDescent="0.3">
      <c r="A12" s="38">
        <v>0.41666666666666702</v>
      </c>
      <c r="B12" s="252">
        <f>IF(Tool!$K$6="December",F12,(IF(Tool!$K$6="January",F12,(IF(Tool!$K$6="February",F12,(IF(Tool!$K$6="March",I12,(IF(Tool!$K$6="April",I12,(IF(Tool!$K$6="May",I12,(IF(Tool!$K$6="June",L12,(IF(Tool!$K$6="July",L12,(IF(Tool!$K$6="August",L12,(IF(Tool!$K$6="September",O12,(IF(Tool!$K$6="October",O12,(IF(Tool!$K$6="November",O12,0)))))))))))))))))))))))</f>
        <v>550</v>
      </c>
      <c r="C12" s="252">
        <f>MAX((-(B12*Tool!AN17)),0)</f>
        <v>1713.3059049152159</v>
      </c>
      <c r="E12" s="66">
        <v>0.41666666666666702</v>
      </c>
      <c r="F12" s="271">
        <v>550</v>
      </c>
      <c r="G12" s="272"/>
      <c r="H12" s="272"/>
      <c r="I12" s="271">
        <f t="shared" si="0"/>
        <v>536</v>
      </c>
      <c r="J12" s="272"/>
      <c r="K12" s="272"/>
      <c r="L12" s="271">
        <v>521</v>
      </c>
      <c r="M12" s="272"/>
      <c r="N12" s="272"/>
      <c r="O12" s="271">
        <f t="shared" si="1"/>
        <v>536</v>
      </c>
      <c r="P12" s="272"/>
      <c r="Q12" s="272"/>
      <c r="S12" s="204" t="s">
        <v>129</v>
      </c>
      <c r="Z12" s="17"/>
      <c r="AA12" s="17"/>
      <c r="AB12" s="17"/>
      <c r="AC12" s="17"/>
      <c r="AD12" s="17"/>
      <c r="AE12" s="17"/>
      <c r="AF12" s="17"/>
      <c r="AG12" s="17"/>
      <c r="AH12" s="17"/>
      <c r="AI12" s="17"/>
      <c r="AJ12" s="17"/>
      <c r="AK12" s="17"/>
      <c r="AL12" s="93"/>
      <c r="AM12" s="93"/>
      <c r="AN12" s="93"/>
      <c r="AP12" s="204" t="s">
        <v>129</v>
      </c>
      <c r="AQ12" s="47" t="s">
        <v>151</v>
      </c>
      <c r="AR12" s="47">
        <v>23</v>
      </c>
    </row>
    <row r="13" spans="1:44" ht="15.75" thickBot="1" x14ac:dyDescent="0.3">
      <c r="A13" s="38">
        <v>0.45833333333333398</v>
      </c>
      <c r="B13" s="252">
        <f>IF(Tool!$K$6="December",F13,(IF(Tool!$K$6="January",F13,(IF(Tool!$K$6="February",F13,(IF(Tool!$K$6="March",I13,(IF(Tool!$K$6="April",I13,(IF(Tool!$K$6="May",I13,(IF(Tool!$K$6="June",L13,(IF(Tool!$K$6="July",L13,(IF(Tool!$K$6="August",L13,(IF(Tool!$K$6="September",O13,(IF(Tool!$K$6="October",O13,(IF(Tool!$K$6="November",O13,0)))))))))))))))))))))))</f>
        <v>552</v>
      </c>
      <c r="C13" s="252">
        <f>MAX((-(B13*Tool!AN18)),0)</f>
        <v>1554.9658048853566</v>
      </c>
      <c r="E13" s="66">
        <v>0.45833333333333398</v>
      </c>
      <c r="F13" s="271">
        <v>552</v>
      </c>
      <c r="G13" s="272"/>
      <c r="H13" s="272"/>
      <c r="I13" s="271">
        <f t="shared" si="0"/>
        <v>535</v>
      </c>
      <c r="J13" s="272"/>
      <c r="K13" s="272"/>
      <c r="L13" s="271">
        <v>517</v>
      </c>
      <c r="M13" s="272"/>
      <c r="N13" s="272"/>
      <c r="O13" s="271">
        <f t="shared" si="1"/>
        <v>535</v>
      </c>
      <c r="P13" s="272"/>
      <c r="Q13" s="272"/>
      <c r="S13" s="204" t="s">
        <v>130</v>
      </c>
      <c r="Z13" s="17"/>
      <c r="AA13" s="17"/>
      <c r="AB13" s="17"/>
      <c r="AC13" s="17"/>
      <c r="AD13" s="17"/>
      <c r="AE13" s="17"/>
      <c r="AF13" s="17"/>
      <c r="AG13" s="17"/>
      <c r="AH13" s="17"/>
      <c r="AI13" s="17"/>
      <c r="AJ13" s="17"/>
      <c r="AK13" s="17"/>
      <c r="AL13" s="93"/>
      <c r="AM13" s="93"/>
      <c r="AN13" s="93"/>
      <c r="AP13" s="204" t="s">
        <v>130</v>
      </c>
      <c r="AQ13" s="47" t="s">
        <v>150</v>
      </c>
      <c r="AR13" s="47">
        <v>100</v>
      </c>
    </row>
    <row r="14" spans="1:44" ht="15.75" thickBot="1" x14ac:dyDescent="0.3">
      <c r="A14" s="38">
        <v>0.5</v>
      </c>
      <c r="B14" s="252">
        <f>IF(Tool!$K$6="December",F14,(IF(Tool!$K$6="January",F14,(IF(Tool!$K$6="February",F14,(IF(Tool!$K$6="March",I14,(IF(Tool!$K$6="April",I14,(IF(Tool!$K$6="May",I14,(IF(Tool!$K$6="June",L14,(IF(Tool!$K$6="July",L14,(IF(Tool!$K$6="August",L14,(IF(Tool!$K$6="September",O14,(IF(Tool!$K$6="October",O14,(IF(Tool!$K$6="November",O14,0)))))))))))))))))))))))</f>
        <v>553</v>
      </c>
      <c r="C14" s="252">
        <f>MAX((-(B14*Tool!AN19)),0)</f>
        <v>0</v>
      </c>
      <c r="E14" s="66">
        <v>0.5</v>
      </c>
      <c r="F14" s="271">
        <v>553</v>
      </c>
      <c r="G14" s="272"/>
      <c r="H14" s="272"/>
      <c r="I14" s="271">
        <f t="shared" si="0"/>
        <v>538</v>
      </c>
      <c r="J14" s="272"/>
      <c r="K14" s="272"/>
      <c r="L14" s="271">
        <v>523</v>
      </c>
      <c r="M14" s="272"/>
      <c r="N14" s="272"/>
      <c r="O14" s="271">
        <f t="shared" si="1"/>
        <v>538</v>
      </c>
      <c r="P14" s="272"/>
      <c r="Q14" s="272"/>
      <c r="S14" s="204" t="s">
        <v>131</v>
      </c>
      <c r="Z14" s="17"/>
      <c r="AA14" s="17"/>
      <c r="AB14" s="17"/>
      <c r="AC14" s="17"/>
      <c r="AD14" s="17"/>
      <c r="AE14" s="17"/>
      <c r="AF14" s="17"/>
      <c r="AG14" s="17"/>
      <c r="AH14" s="17"/>
      <c r="AI14" s="17"/>
      <c r="AJ14" s="17"/>
      <c r="AK14" s="17"/>
      <c r="AL14" s="93"/>
      <c r="AM14" s="93"/>
      <c r="AN14" s="93"/>
      <c r="AP14" s="204" t="s">
        <v>131</v>
      </c>
      <c r="AQ14" s="47" t="s">
        <v>151</v>
      </c>
      <c r="AR14" s="47">
        <v>84</v>
      </c>
    </row>
    <row r="15" spans="1:44" ht="15.75" thickBot="1" x14ac:dyDescent="0.3">
      <c r="A15" s="38">
        <v>0.54166666666666696</v>
      </c>
      <c r="B15" s="252">
        <f>IF(Tool!$K$6="December",F15,(IF(Tool!$K$6="January",F15,(IF(Tool!$K$6="February",F15,(IF(Tool!$K$6="March",I15,(IF(Tool!$K$6="April",I15,(IF(Tool!$K$6="May",I15,(IF(Tool!$K$6="June",L15,(IF(Tool!$K$6="July",L15,(IF(Tool!$K$6="August",L15,(IF(Tool!$K$6="September",O15,(IF(Tool!$K$6="October",O15,(IF(Tool!$K$6="November",O15,0)))))))))))))))))))))))</f>
        <v>559</v>
      </c>
      <c r="C15" s="252">
        <f>MAX((-(B15*Tool!AN20)),0)</f>
        <v>0</v>
      </c>
      <c r="E15" s="66">
        <v>0.54166666666666696</v>
      </c>
      <c r="F15" s="271">
        <v>559</v>
      </c>
      <c r="G15" s="272"/>
      <c r="H15" s="272"/>
      <c r="I15" s="271">
        <f t="shared" si="0"/>
        <v>543</v>
      </c>
      <c r="J15" s="272"/>
      <c r="K15" s="272"/>
      <c r="L15" s="271">
        <v>527</v>
      </c>
      <c r="M15" s="272"/>
      <c r="N15" s="272"/>
      <c r="O15" s="271">
        <f t="shared" si="1"/>
        <v>543</v>
      </c>
      <c r="P15" s="272"/>
      <c r="Q15" s="272"/>
      <c r="S15" s="204" t="s">
        <v>132</v>
      </c>
      <c r="Z15" s="17"/>
      <c r="AA15" s="17"/>
      <c r="AB15" s="17"/>
      <c r="AC15" s="17"/>
      <c r="AD15" s="17"/>
      <c r="AE15" s="17"/>
      <c r="AF15" s="17"/>
      <c r="AG15" s="17"/>
      <c r="AH15" s="17"/>
      <c r="AI15" s="17"/>
      <c r="AJ15" s="17"/>
      <c r="AK15" s="17"/>
      <c r="AL15" s="93"/>
      <c r="AM15" s="93"/>
      <c r="AN15" s="93"/>
      <c r="AP15" s="204" t="s">
        <v>132</v>
      </c>
      <c r="AQ15" s="47" t="s">
        <v>150</v>
      </c>
      <c r="AR15" s="47">
        <v>93</v>
      </c>
    </row>
    <row r="16" spans="1:44" ht="15.75" thickBot="1" x14ac:dyDescent="0.3">
      <c r="A16" s="38">
        <v>0.58333333333333404</v>
      </c>
      <c r="B16" s="252">
        <f>IF(Tool!$K$6="December",F16,(IF(Tool!$K$6="January",F16,(IF(Tool!$K$6="February",F16,(IF(Tool!$K$6="March",I16,(IF(Tool!$K$6="April",I16,(IF(Tool!$K$6="May",I16,(IF(Tool!$K$6="June",L16,(IF(Tool!$K$6="July",L16,(IF(Tool!$K$6="August",L16,(IF(Tool!$K$6="September",O16,(IF(Tool!$K$6="October",O16,(IF(Tool!$K$6="November",O16,0)))))))))))))))))))))))</f>
        <v>559</v>
      </c>
      <c r="C16" s="252">
        <f>MAX((-(B16*Tool!AN21)),0)</f>
        <v>0</v>
      </c>
      <c r="E16" s="66">
        <v>0.58333333333333404</v>
      </c>
      <c r="F16" s="271">
        <v>559</v>
      </c>
      <c r="G16" s="272"/>
      <c r="H16" s="272"/>
      <c r="I16" s="271">
        <f t="shared" si="0"/>
        <v>544</v>
      </c>
      <c r="J16" s="272"/>
      <c r="K16" s="272"/>
      <c r="L16" s="271">
        <v>529</v>
      </c>
      <c r="M16" s="272"/>
      <c r="N16" s="272"/>
      <c r="O16" s="271">
        <f t="shared" si="1"/>
        <v>544</v>
      </c>
      <c r="P16" s="272"/>
      <c r="Q16" s="272"/>
      <c r="S16" s="204" t="s">
        <v>133</v>
      </c>
      <c r="Z16" s="17"/>
      <c r="AA16" s="17"/>
      <c r="AB16" s="17"/>
      <c r="AC16" s="17"/>
      <c r="AD16" s="17"/>
      <c r="AE16" s="17"/>
      <c r="AF16" s="17"/>
      <c r="AG16" s="17"/>
      <c r="AH16" s="17"/>
      <c r="AI16" s="17"/>
      <c r="AJ16" s="17"/>
      <c r="AK16" s="17"/>
      <c r="AL16" s="93"/>
      <c r="AM16" s="93"/>
      <c r="AN16" s="93"/>
      <c r="AP16" s="204" t="s">
        <v>133</v>
      </c>
      <c r="AQ16" s="47" t="s">
        <v>151</v>
      </c>
      <c r="AR16" s="47">
        <v>30</v>
      </c>
    </row>
    <row r="17" spans="1:44" ht="15.75" thickBot="1" x14ac:dyDescent="0.3">
      <c r="A17" s="38">
        <v>0.625</v>
      </c>
      <c r="B17" s="252">
        <f>IF(Tool!$K$6="December",F17,(IF(Tool!$K$6="January",F17,(IF(Tool!$K$6="February",F17,(IF(Tool!$K$6="March",I17,(IF(Tool!$K$6="April",I17,(IF(Tool!$K$6="May",I17,(IF(Tool!$K$6="June",L17,(IF(Tool!$K$6="July",L17,(IF(Tool!$K$6="August",L17,(IF(Tool!$K$6="September",O17,(IF(Tool!$K$6="October",O17,(IF(Tool!$K$6="November",O17,0)))))))))))))))))))))))</f>
        <v>553</v>
      </c>
      <c r="C17" s="252">
        <f>MAX((-(B17*Tool!AN22)),0)</f>
        <v>0</v>
      </c>
      <c r="E17" s="66">
        <v>0.625</v>
      </c>
      <c r="F17" s="271">
        <v>553</v>
      </c>
      <c r="G17" s="272"/>
      <c r="H17" s="272"/>
      <c r="I17" s="271">
        <f t="shared" si="0"/>
        <v>539</v>
      </c>
      <c r="J17" s="272"/>
      <c r="K17" s="272"/>
      <c r="L17" s="271">
        <v>525</v>
      </c>
      <c r="M17" s="272"/>
      <c r="N17" s="272"/>
      <c r="O17" s="271">
        <f t="shared" si="1"/>
        <v>539</v>
      </c>
      <c r="P17" s="272"/>
      <c r="Q17" s="272"/>
      <c r="S17" s="204" t="s">
        <v>146</v>
      </c>
      <c r="Z17" s="17"/>
      <c r="AA17" s="17"/>
      <c r="AB17" s="17"/>
      <c r="AC17" s="17"/>
      <c r="AD17" s="17"/>
      <c r="AE17" s="17"/>
      <c r="AF17" s="17"/>
      <c r="AG17" s="17"/>
      <c r="AH17" s="17"/>
      <c r="AI17" s="17"/>
      <c r="AJ17" s="17"/>
      <c r="AK17" s="17"/>
      <c r="AL17" s="93"/>
      <c r="AM17" s="93"/>
      <c r="AN17" s="93"/>
      <c r="AP17" s="204" t="s">
        <v>146</v>
      </c>
      <c r="AQ17" s="47" t="s">
        <v>151</v>
      </c>
      <c r="AR17" s="47">
        <v>38</v>
      </c>
    </row>
    <row r="18" spans="1:44" ht="15.75" thickBot="1" x14ac:dyDescent="0.3">
      <c r="A18" s="38">
        <v>0.66666666666666696</v>
      </c>
      <c r="B18" s="252">
        <f>IF(Tool!$K$6="December",F18,(IF(Tool!$K$6="January",F18,(IF(Tool!$K$6="February",F18,(IF(Tool!$K$6="March",I18,(IF(Tool!$K$6="April",I18,(IF(Tool!$K$6="May",I18,(IF(Tool!$K$6="June",L18,(IF(Tool!$K$6="July",L18,(IF(Tool!$K$6="August",L18,(IF(Tool!$K$6="September",O18,(IF(Tool!$K$6="October",O18,(IF(Tool!$K$6="November",O18,0)))))))))))))))))))))))</f>
        <v>558</v>
      </c>
      <c r="C18" s="252">
        <f>MAX((-(B18*Tool!AN23)),0)</f>
        <v>0</v>
      </c>
      <c r="E18" s="66">
        <v>0.66666666666666696</v>
      </c>
      <c r="F18" s="271">
        <v>558</v>
      </c>
      <c r="G18" s="272"/>
      <c r="H18" s="272"/>
      <c r="I18" s="271">
        <f t="shared" si="0"/>
        <v>544</v>
      </c>
      <c r="J18" s="272"/>
      <c r="K18" s="272"/>
      <c r="L18" s="271">
        <v>530</v>
      </c>
      <c r="M18" s="272"/>
      <c r="N18" s="272"/>
      <c r="O18" s="271">
        <f t="shared" si="1"/>
        <v>544</v>
      </c>
      <c r="P18" s="272"/>
      <c r="Q18" s="272"/>
      <c r="S18" s="204" t="s">
        <v>145</v>
      </c>
      <c r="W18" s="17"/>
      <c r="Z18" s="17"/>
      <c r="AA18" s="17"/>
      <c r="AB18" s="17"/>
      <c r="AC18" s="17"/>
      <c r="AD18" s="17"/>
      <c r="AE18" s="17"/>
      <c r="AF18" s="17"/>
      <c r="AG18" s="17"/>
      <c r="AH18" s="17"/>
      <c r="AI18" s="17"/>
      <c r="AJ18" s="17"/>
      <c r="AK18" s="17"/>
      <c r="AL18" s="93"/>
      <c r="AM18" s="93"/>
      <c r="AN18" s="93"/>
      <c r="AP18" s="204" t="s">
        <v>145</v>
      </c>
      <c r="AQ18" s="47" t="s">
        <v>151</v>
      </c>
      <c r="AR18" s="47">
        <v>77</v>
      </c>
    </row>
    <row r="19" spans="1:44" ht="15.75" thickBot="1" x14ac:dyDescent="0.3">
      <c r="A19" s="38">
        <v>0.70833333333333404</v>
      </c>
      <c r="B19" s="252">
        <f>IF(Tool!$K$6="December",F19,(IF(Tool!$K$6="January",F19,(IF(Tool!$K$6="February",F19,(IF(Tool!$K$6="March",I19,(IF(Tool!$K$6="April",I19,(IF(Tool!$K$6="May",I19,(IF(Tool!$K$6="June",L19,(IF(Tool!$K$6="July",L19,(IF(Tool!$K$6="August",L19,(IF(Tool!$K$6="September",O19,(IF(Tool!$K$6="October",O19,(IF(Tool!$K$6="November",O19,0)))))))))))))))))))))))</f>
        <v>554</v>
      </c>
      <c r="C19" s="252">
        <f>MAX((-(B19*Tool!AN24)),0)</f>
        <v>2723.8750322580645</v>
      </c>
      <c r="E19" s="66">
        <v>0.70833333333333404</v>
      </c>
      <c r="F19" s="271">
        <v>554</v>
      </c>
      <c r="G19" s="272"/>
      <c r="H19" s="272"/>
      <c r="I19" s="271">
        <f t="shared" si="0"/>
        <v>543</v>
      </c>
      <c r="J19" s="272"/>
      <c r="K19" s="272"/>
      <c r="L19" s="271">
        <v>531</v>
      </c>
      <c r="M19" s="272"/>
      <c r="N19" s="272"/>
      <c r="O19" s="271">
        <f t="shared" si="1"/>
        <v>543</v>
      </c>
      <c r="P19" s="272"/>
      <c r="Q19" s="272"/>
      <c r="W19" s="17"/>
      <c r="Z19" s="17"/>
      <c r="AA19" s="17"/>
      <c r="AB19" s="17"/>
      <c r="AC19" s="17"/>
      <c r="AD19" s="17"/>
      <c r="AE19" s="17"/>
      <c r="AF19" s="17"/>
      <c r="AG19" s="17"/>
      <c r="AH19" s="17"/>
      <c r="AI19" s="17"/>
      <c r="AJ19" s="17"/>
      <c r="AK19" s="17"/>
      <c r="AL19" s="93"/>
      <c r="AM19" s="93"/>
      <c r="AN19" s="93"/>
    </row>
    <row r="20" spans="1:44" ht="15.75" thickBot="1" x14ac:dyDescent="0.3">
      <c r="A20" s="38">
        <v>0.75</v>
      </c>
      <c r="B20" s="252">
        <f>IF(Tool!$K$6="December",F20,(IF(Tool!$K$6="January",F20,(IF(Tool!$K$6="February",F20,(IF(Tool!$K$6="March",I20,(IF(Tool!$K$6="April",I20,(IF(Tool!$K$6="May",I20,(IF(Tool!$K$6="June",L20,(IF(Tool!$K$6="July",L20,(IF(Tool!$K$6="August",L20,(IF(Tool!$K$6="September",O20,(IF(Tool!$K$6="October",O20,(IF(Tool!$K$6="November",O20,0)))))))))))))))))))))))</f>
        <v>548</v>
      </c>
      <c r="C20" s="252">
        <f>MAX((-(B20*Tool!AN25)),0)</f>
        <v>3832.0208129032258</v>
      </c>
      <c r="E20" s="66">
        <v>0.75</v>
      </c>
      <c r="F20" s="271">
        <v>548</v>
      </c>
      <c r="G20" s="272"/>
      <c r="H20" s="272"/>
      <c r="I20" s="271">
        <f t="shared" si="0"/>
        <v>539</v>
      </c>
      <c r="J20" s="272"/>
      <c r="K20" s="272"/>
      <c r="L20" s="271">
        <v>529</v>
      </c>
      <c r="M20" s="272"/>
      <c r="N20" s="272"/>
      <c r="O20" s="271">
        <f t="shared" si="1"/>
        <v>539</v>
      </c>
      <c r="P20" s="272"/>
      <c r="Q20" s="272"/>
      <c r="W20" s="17"/>
      <c r="Z20" s="17"/>
    </row>
    <row r="21" spans="1:44" ht="15.75" thickBot="1" x14ac:dyDescent="0.3">
      <c r="A21" s="38">
        <v>0.79166666666666696</v>
      </c>
      <c r="B21" s="252">
        <f>IF(Tool!$K$6="December",F21,(IF(Tool!$K$6="January",F21,(IF(Tool!$K$6="February",F21,(IF(Tool!$K$6="March",I21,(IF(Tool!$K$6="April",I21,(IF(Tool!$K$6="May",I21,(IF(Tool!$K$6="June",L21,(IF(Tool!$K$6="July",L21,(IF(Tool!$K$6="August",L21,(IF(Tool!$K$6="September",O21,(IF(Tool!$K$6="October",O21,(IF(Tool!$K$6="November",O21,0)))))))))))))))))))))))</f>
        <v>542</v>
      </c>
      <c r="C21" s="252">
        <f>MAX((-(B21*Tool!AN26)),0)</f>
        <v>222.89050645161291</v>
      </c>
      <c r="E21" s="66">
        <v>0.79166666666666696</v>
      </c>
      <c r="F21" s="271">
        <v>542</v>
      </c>
      <c r="G21" s="272"/>
      <c r="H21" s="272"/>
      <c r="I21" s="271">
        <f t="shared" si="0"/>
        <v>530</v>
      </c>
      <c r="J21" s="272"/>
      <c r="K21" s="272"/>
      <c r="L21" s="271">
        <v>518</v>
      </c>
      <c r="M21" s="272"/>
      <c r="N21" s="272"/>
      <c r="O21" s="271">
        <f t="shared" si="1"/>
        <v>530</v>
      </c>
      <c r="P21" s="272"/>
      <c r="Q21" s="272"/>
      <c r="W21" s="17"/>
      <c r="Z21" s="17"/>
    </row>
    <row r="22" spans="1:44" ht="15.75" thickBot="1" x14ac:dyDescent="0.3">
      <c r="A22" s="38">
        <v>0.83333333333333404</v>
      </c>
      <c r="B22" s="252">
        <f>IF(Tool!$K$6="December",F22,(IF(Tool!$K$6="January",F22,(IF(Tool!$K$6="February",F22,(IF(Tool!$K$6="March",I22,(IF(Tool!$K$6="April",I22,(IF(Tool!$K$6="May",I22,(IF(Tool!$K$6="June",L22,(IF(Tool!$K$6="July",L22,(IF(Tool!$K$6="August",L22,(IF(Tool!$K$6="September",O22,(IF(Tool!$K$6="October",O22,(IF(Tool!$K$6="November",O22,0)))))))))))))))))))))))</f>
        <v>540</v>
      </c>
      <c r="C22" s="252">
        <f>MAX((-(B22*Tool!AN27)),0)</f>
        <v>211.97961290322579</v>
      </c>
      <c r="E22" s="66">
        <v>0.83333333333333404</v>
      </c>
      <c r="F22" s="271">
        <v>540</v>
      </c>
      <c r="G22" s="272"/>
      <c r="H22" s="272"/>
      <c r="I22" s="271">
        <f t="shared" si="0"/>
        <v>521</v>
      </c>
      <c r="J22" s="272"/>
      <c r="K22" s="272"/>
      <c r="L22" s="271">
        <v>502</v>
      </c>
      <c r="M22" s="272"/>
      <c r="N22" s="272"/>
      <c r="O22" s="271">
        <f t="shared" si="1"/>
        <v>521</v>
      </c>
      <c r="P22" s="272"/>
      <c r="Q22" s="272"/>
      <c r="W22" s="17"/>
      <c r="Z22" s="17"/>
    </row>
    <row r="23" spans="1:44" ht="15.75" thickBot="1" x14ac:dyDescent="0.3">
      <c r="A23" s="38">
        <v>0.875</v>
      </c>
      <c r="B23" s="252">
        <f>IF(Tool!$K$6="December",F23,(IF(Tool!$K$6="January",F23,(IF(Tool!$K$6="February",F23,(IF(Tool!$K$6="March",I23,(IF(Tool!$K$6="April",I23,(IF(Tool!$K$6="May",I23,(IF(Tool!$K$6="June",L23,(IF(Tool!$K$6="July",L23,(IF(Tool!$K$6="August",L23,(IF(Tool!$K$6="September",O23,(IF(Tool!$K$6="October",O23,(IF(Tool!$K$6="November",O23,0)))))))))))))))))))))))</f>
        <v>531</v>
      </c>
      <c r="C23" s="252">
        <f>MAX((-(B23*Tool!AN28)),0)</f>
        <v>191.63190483870966</v>
      </c>
      <c r="E23" s="66">
        <v>0.875</v>
      </c>
      <c r="F23" s="271">
        <v>531</v>
      </c>
      <c r="G23" s="272"/>
      <c r="H23" s="272"/>
      <c r="I23" s="271">
        <f t="shared" si="0"/>
        <v>509</v>
      </c>
      <c r="J23" s="272"/>
      <c r="K23" s="272"/>
      <c r="L23" s="271">
        <v>486</v>
      </c>
      <c r="M23" s="272"/>
      <c r="N23" s="272"/>
      <c r="O23" s="271">
        <f t="shared" si="1"/>
        <v>509</v>
      </c>
      <c r="P23" s="272"/>
      <c r="Q23" s="272"/>
      <c r="W23" s="17"/>
    </row>
    <row r="24" spans="1:44" ht="15.75" thickBot="1" x14ac:dyDescent="0.3">
      <c r="A24" s="38">
        <v>0.91666666666666696</v>
      </c>
      <c r="B24" s="252">
        <f>IF(Tool!$K$6="December",F24,(IF(Tool!$K$6="January",F24,(IF(Tool!$K$6="February",F24,(IF(Tool!$K$6="March",I24,(IF(Tool!$K$6="April",I24,(IF(Tool!$K$6="May",I24,(IF(Tool!$K$6="June",L24,(IF(Tool!$K$6="July",L24,(IF(Tool!$K$6="August",L24,(IF(Tool!$K$6="September",O24,(IF(Tool!$K$6="October",O24,(IF(Tool!$K$6="November",O24,0)))))))))))))))))))))))</f>
        <v>513</v>
      </c>
      <c r="C24" s="252">
        <f>MAX((-(B24*Tool!AN29)),0)</f>
        <v>167.81636612903225</v>
      </c>
      <c r="E24" s="66">
        <v>0.91666666666666696</v>
      </c>
      <c r="F24" s="271">
        <v>513</v>
      </c>
      <c r="G24" s="272"/>
      <c r="H24" s="272"/>
      <c r="I24" s="271">
        <f t="shared" si="0"/>
        <v>495</v>
      </c>
      <c r="J24" s="272"/>
      <c r="K24" s="272"/>
      <c r="L24" s="271">
        <v>477</v>
      </c>
      <c r="M24" s="272"/>
      <c r="N24" s="272"/>
      <c r="O24" s="271">
        <f t="shared" si="1"/>
        <v>495</v>
      </c>
      <c r="P24" s="272"/>
      <c r="Q24" s="272"/>
      <c r="U24" s="82"/>
      <c r="V24" s="82"/>
      <c r="W24" s="82"/>
    </row>
    <row r="25" spans="1:44" ht="15.75" thickBot="1" x14ac:dyDescent="0.3">
      <c r="A25" s="38">
        <v>0.95833333333333404</v>
      </c>
      <c r="B25" s="252">
        <f>IF(Tool!$K$6="December",F25,(IF(Tool!$K$6="January",F25,(IF(Tool!$K$6="February",F25,(IF(Tool!$K$6="March",I25,(IF(Tool!$K$6="April",I25,(IF(Tool!$K$6="May",I25,(IF(Tool!$K$6="June",L25,(IF(Tool!$K$6="July",L25,(IF(Tool!$K$6="August",L25,(IF(Tool!$K$6="September",O25,(IF(Tool!$K$6="October",O25,(IF(Tool!$K$6="November",O25,0)))))))))))))))))))))))</f>
        <v>490</v>
      </c>
      <c r="C25" s="252">
        <f>MAX((-(B25*Tool!AN30)),0)</f>
        <v>141.86369354838715</v>
      </c>
      <c r="E25" s="66">
        <v>0.95833333333333404</v>
      </c>
      <c r="F25" s="271">
        <v>490</v>
      </c>
      <c r="G25" s="272"/>
      <c r="H25" s="272"/>
      <c r="I25" s="271">
        <f t="shared" si="0"/>
        <v>472</v>
      </c>
      <c r="J25" s="272"/>
      <c r="K25" s="272"/>
      <c r="L25" s="271">
        <v>453</v>
      </c>
      <c r="M25" s="272"/>
      <c r="N25" s="272"/>
      <c r="O25" s="271">
        <f t="shared" si="1"/>
        <v>472</v>
      </c>
      <c r="P25" s="272"/>
      <c r="Q25" s="272"/>
      <c r="U25" s="82"/>
      <c r="V25" s="82"/>
      <c r="W25" s="82"/>
    </row>
    <row r="26" spans="1:44" ht="15.75" thickBot="1" x14ac:dyDescent="0.3">
      <c r="A26" s="38">
        <v>1</v>
      </c>
      <c r="B26" s="252">
        <f>IF(Tool!$K$6="December",F26,(IF(Tool!$K$6="January",F26,(IF(Tool!$K$6="February",F26,(IF(Tool!$K$6="March",I26,(IF(Tool!$K$6="April",I26,(IF(Tool!$K$6="May",I26,(IF(Tool!$K$6="June",L26,(IF(Tool!$K$6="July",L26,(IF(Tool!$K$6="August",L26,(IF(Tool!$K$6="September",O26,(IF(Tool!$K$6="October",O26,(IF(Tool!$K$6="November",O26,0)))))))))))))))))))))))</f>
        <v>491</v>
      </c>
      <c r="C26" s="252">
        <f>MAX((-(B26*Tool!AN31)),0)</f>
        <v>97.90302419354839</v>
      </c>
      <c r="E26" s="66">
        <v>1</v>
      </c>
      <c r="F26" s="271">
        <v>491</v>
      </c>
      <c r="G26" s="272"/>
      <c r="H26" s="272"/>
      <c r="I26" s="271">
        <f t="shared" si="0"/>
        <v>455</v>
      </c>
      <c r="J26" s="272"/>
      <c r="K26" s="272"/>
      <c r="L26" s="271">
        <v>419</v>
      </c>
      <c r="M26" s="272"/>
      <c r="N26" s="272"/>
      <c r="O26" s="271">
        <f t="shared" si="1"/>
        <v>455</v>
      </c>
      <c r="P26" s="272"/>
      <c r="Q26" s="272"/>
      <c r="U26" s="82"/>
      <c r="V26" s="82"/>
      <c r="W26" s="82"/>
    </row>
    <row r="27" spans="1:44" x14ac:dyDescent="0.25">
      <c r="U27" s="82"/>
      <c r="V27" s="82"/>
      <c r="W27" s="82"/>
    </row>
    <row r="28" spans="1:44" x14ac:dyDescent="0.25">
      <c r="U28" s="82"/>
      <c r="V28" s="82"/>
      <c r="W28" s="82"/>
    </row>
    <row r="29" spans="1:44" x14ac:dyDescent="0.25">
      <c r="U29" s="82"/>
      <c r="V29" s="82"/>
      <c r="W29" s="82"/>
    </row>
  </sheetData>
  <sheetProtection sheet="1" objects="1" scenarios="1" selectLockedCells="1"/>
  <mergeCells count="101">
    <mergeCell ref="F22:H22"/>
    <mergeCell ref="I22:K22"/>
    <mergeCell ref="L22:N22"/>
    <mergeCell ref="O22:Q22"/>
    <mergeCell ref="F23:H23"/>
    <mergeCell ref="I23:K23"/>
    <mergeCell ref="L23:N23"/>
    <mergeCell ref="O23:Q23"/>
    <mergeCell ref="F26:H26"/>
    <mergeCell ref="I26:K26"/>
    <mergeCell ref="L26:N26"/>
    <mergeCell ref="O26:Q26"/>
    <mergeCell ref="F24:H24"/>
    <mergeCell ref="I24:K24"/>
    <mergeCell ref="L24:N24"/>
    <mergeCell ref="O24:Q24"/>
    <mergeCell ref="F25:H25"/>
    <mergeCell ref="I25:K25"/>
    <mergeCell ref="L25:N25"/>
    <mergeCell ref="O25:Q25"/>
    <mergeCell ref="F19:H19"/>
    <mergeCell ref="I19:K19"/>
    <mergeCell ref="L19:N19"/>
    <mergeCell ref="O19:Q19"/>
    <mergeCell ref="F20:H20"/>
    <mergeCell ref="I20:K20"/>
    <mergeCell ref="L20:N20"/>
    <mergeCell ref="O20:Q20"/>
    <mergeCell ref="F21:H21"/>
    <mergeCell ref="I21:K21"/>
    <mergeCell ref="L21:N21"/>
    <mergeCell ref="O21:Q21"/>
    <mergeCell ref="F16:H16"/>
    <mergeCell ref="I16:K16"/>
    <mergeCell ref="L16:N16"/>
    <mergeCell ref="O16:Q16"/>
    <mergeCell ref="F17:H17"/>
    <mergeCell ref="I17:K17"/>
    <mergeCell ref="L17:N17"/>
    <mergeCell ref="O17:Q17"/>
    <mergeCell ref="F18:H18"/>
    <mergeCell ref="I18:K18"/>
    <mergeCell ref="L18:N18"/>
    <mergeCell ref="O18:Q18"/>
    <mergeCell ref="F13:H13"/>
    <mergeCell ref="I13:K13"/>
    <mergeCell ref="L13:N13"/>
    <mergeCell ref="O13:Q13"/>
    <mergeCell ref="F14:H14"/>
    <mergeCell ref="I14:K14"/>
    <mergeCell ref="L14:N14"/>
    <mergeCell ref="O14:Q14"/>
    <mergeCell ref="F15:H15"/>
    <mergeCell ref="I15:K15"/>
    <mergeCell ref="L15:N15"/>
    <mergeCell ref="O15:Q15"/>
    <mergeCell ref="F10:H10"/>
    <mergeCell ref="I10:K10"/>
    <mergeCell ref="L10:N10"/>
    <mergeCell ref="O10:Q10"/>
    <mergeCell ref="F11:H11"/>
    <mergeCell ref="I11:K11"/>
    <mergeCell ref="L11:N11"/>
    <mergeCell ref="O11:Q11"/>
    <mergeCell ref="F12:H12"/>
    <mergeCell ref="I12:K12"/>
    <mergeCell ref="L12:N12"/>
    <mergeCell ref="O12:Q12"/>
    <mergeCell ref="F7:H7"/>
    <mergeCell ref="I7:K7"/>
    <mergeCell ref="L7:N7"/>
    <mergeCell ref="O7:Q7"/>
    <mergeCell ref="F8:H8"/>
    <mergeCell ref="I8:K8"/>
    <mergeCell ref="L8:N8"/>
    <mergeCell ref="O8:Q8"/>
    <mergeCell ref="F9:H9"/>
    <mergeCell ref="I9:K9"/>
    <mergeCell ref="L9:N9"/>
    <mergeCell ref="O9:Q9"/>
    <mergeCell ref="F4:H4"/>
    <mergeCell ref="I4:K4"/>
    <mergeCell ref="L4:N4"/>
    <mergeCell ref="O4:Q4"/>
    <mergeCell ref="F5:H5"/>
    <mergeCell ref="I5:K5"/>
    <mergeCell ref="L5:N5"/>
    <mergeCell ref="O5:Q5"/>
    <mergeCell ref="F6:H6"/>
    <mergeCell ref="I6:K6"/>
    <mergeCell ref="L6:N6"/>
    <mergeCell ref="O6:Q6"/>
    <mergeCell ref="X1:AN1"/>
    <mergeCell ref="F1:H1"/>
    <mergeCell ref="I1:K1"/>
    <mergeCell ref="L1:N1"/>
    <mergeCell ref="O1:Q1"/>
    <mergeCell ref="F3:H3"/>
    <mergeCell ref="I3:K3"/>
    <mergeCell ref="L3:N3"/>
    <mergeCell ref="O3:Q3"/>
  </mergeCells>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40</vt:i4>
      </vt:variant>
    </vt:vector>
  </HeadingPairs>
  <TitlesOfParts>
    <vt:vector size="47" baseType="lpstr">
      <vt:lpstr>Intro</vt:lpstr>
      <vt:lpstr>Tool</vt:lpstr>
      <vt:lpstr>Help</vt:lpstr>
      <vt:lpstr>WindData</vt:lpstr>
      <vt:lpstr>SolarData</vt:lpstr>
      <vt:lpstr>LoadData</vt:lpstr>
      <vt:lpstr>ExtraData</vt:lpstr>
      <vt:lpstr>BMW.i3</vt:lpstr>
      <vt:lpstr>BMW.i8</vt:lpstr>
      <vt:lpstr>BMW9i3</vt:lpstr>
      <vt:lpstr>BMW9i8</vt:lpstr>
      <vt:lpstr>Car.Model</vt:lpstr>
      <vt:lpstr>Car9Model</vt:lpstr>
      <vt:lpstr>Chevrolet.Volt</vt:lpstr>
      <vt:lpstr>Chevrolet9Volt</vt:lpstr>
      <vt:lpstr>Citroen.C.Zero</vt:lpstr>
      <vt:lpstr>Citroen9C9Zero</vt:lpstr>
      <vt:lpstr>Mitsubishi.i.MiEV</vt:lpstr>
      <vt:lpstr>Mitsubishi.Outlander</vt:lpstr>
      <vt:lpstr>Mitsubishi9i9MiEV</vt:lpstr>
      <vt:lpstr>Mitsubishi9Outlander</vt:lpstr>
      <vt:lpstr>Nissan.ENV.200</vt:lpstr>
      <vt:lpstr>Nissan.Leaf</vt:lpstr>
      <vt:lpstr>Nissan9ENV9200</vt:lpstr>
      <vt:lpstr>Nissan9Leaf</vt:lpstr>
      <vt:lpstr>Peugeot.iOn</vt:lpstr>
      <vt:lpstr>Peugeot9iOn</vt:lpstr>
      <vt:lpstr>Porsche9Panamera9E9Hybrid</vt:lpstr>
      <vt:lpstr>Renault.Kangoo</vt:lpstr>
      <vt:lpstr>Renault.Zoe</vt:lpstr>
      <vt:lpstr>Renault9Fluence</vt:lpstr>
      <vt:lpstr>Renault9Kangoo</vt:lpstr>
      <vt:lpstr>Renault9Twizy</vt:lpstr>
      <vt:lpstr>Renault9Zoe</vt:lpstr>
      <vt:lpstr>smart.fortwo.ED</vt:lpstr>
      <vt:lpstr>smart9fortwo9ED</vt:lpstr>
      <vt:lpstr>Tesla.Model.S</vt:lpstr>
      <vt:lpstr>Tesla9Model9S</vt:lpstr>
      <vt:lpstr>Tesla9Roadster</vt:lpstr>
      <vt:lpstr>Toyota.Prius</vt:lpstr>
      <vt:lpstr>Toyota9Prius</vt:lpstr>
      <vt:lpstr>Vauxhall.Ampera</vt:lpstr>
      <vt:lpstr>Vauxhall9Ampera</vt:lpstr>
      <vt:lpstr>Volkswagen.E.up</vt:lpstr>
      <vt:lpstr>Volkswagen9E9Up</vt:lpstr>
      <vt:lpstr>Volvo.V60</vt:lpstr>
      <vt:lpstr>Volvo9V60</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Calum Hercus</dc:creator>
  <cp:lastModifiedBy>Calum Hercus</cp:lastModifiedBy>
  <dcterms:created xsi:type="dcterms:W3CDTF">2015-06-04T14:18:07Z</dcterms:created>
  <dcterms:modified xsi:type="dcterms:W3CDTF">2015-09-03T14:55:04Z</dcterms:modified>
</cp:coreProperties>
</file>